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13410" windowHeight="7875" tabRatio="884" activeTab="8"/>
  </bookViews>
  <sheets>
    <sheet name="zał. 10" sheetId="16" r:id="rId1"/>
    <sheet name="zał. 9" sheetId="15" r:id="rId2"/>
    <sheet name="zał. 8" sheetId="14" r:id="rId3"/>
    <sheet name="zał. 7" sheetId="12" r:id="rId4"/>
    <sheet name="zał. 6" sheetId="11" r:id="rId5"/>
    <sheet name="zał. 5" sheetId="10" r:id="rId6"/>
    <sheet name="zał. 4" sheetId="8" r:id="rId7"/>
    <sheet name="zał. 3" sheetId="7" r:id="rId8"/>
    <sheet name="zał. 1" sheetId="5" r:id="rId9"/>
    <sheet name="Arkusz5" sheetId="38" r:id="rId10"/>
    <sheet name="Arkusz8" sheetId="39" r:id="rId11"/>
    <sheet name="Arkusz9" sheetId="40" r:id="rId12"/>
    <sheet name="Arkusz10" sheetId="41" r:id="rId13"/>
    <sheet name="Arkusz11" sheetId="42" r:id="rId14"/>
    <sheet name="Arkusz12" sheetId="43" r:id="rId15"/>
    <sheet name="Arkusz13" sheetId="44" r:id="rId16"/>
    <sheet name="Arkusz14" sheetId="45" r:id="rId17"/>
    <sheet name="Arkusz15" sheetId="46" r:id="rId18"/>
    <sheet name="Arkusz16" sheetId="47" r:id="rId19"/>
    <sheet name="Arkusz17" sheetId="48" r:id="rId20"/>
    <sheet name="Arkusz18" sheetId="49" r:id="rId21"/>
    <sheet name="Arkusz19" sheetId="50" r:id="rId22"/>
    <sheet name="Arkusz20" sheetId="51" r:id="rId23"/>
    <sheet name="Arkusz21" sheetId="52" r:id="rId24"/>
    <sheet name="Arkusz22" sheetId="53" r:id="rId25"/>
    <sheet name="Arkusz23" sheetId="54" r:id="rId26"/>
    <sheet name="Arkusz24" sheetId="55" r:id="rId27"/>
  </sheets>
  <definedNames>
    <definedName name="_xlnm.Print_Area" localSheetId="4">'zał. 6'!$A$1:$E$15</definedName>
  </definedNames>
  <calcPr calcId="125725"/>
</workbook>
</file>

<file path=xl/calcChain.xml><?xml version="1.0" encoding="utf-8"?>
<calcChain xmlns="http://schemas.openxmlformats.org/spreadsheetml/2006/main">
  <c r="E21" i="15"/>
  <c r="E16" i="14"/>
  <c r="E15" i="8"/>
  <c r="F15"/>
  <c r="D15"/>
  <c r="C57" i="5"/>
  <c r="D14" i="7"/>
  <c r="D70" i="5"/>
  <c r="C72"/>
  <c r="F59"/>
  <c r="F77"/>
  <c r="D59"/>
  <c r="D53"/>
  <c r="D49"/>
  <c r="E11"/>
  <c r="E77"/>
  <c r="C10"/>
  <c r="E15" i="11"/>
  <c r="F14" i="16"/>
  <c r="C14"/>
  <c r="C24" i="5"/>
  <c r="G11"/>
  <c r="G19"/>
  <c r="G26"/>
  <c r="G29"/>
  <c r="G59"/>
  <c r="G70"/>
  <c r="G73"/>
  <c r="G77"/>
  <c r="G75"/>
  <c r="G24"/>
  <c r="F11"/>
  <c r="F19"/>
  <c r="F26"/>
  <c r="F29"/>
  <c r="F53"/>
  <c r="F70"/>
  <c r="F73"/>
  <c r="F75"/>
  <c r="F24"/>
  <c r="E19"/>
  <c r="E26"/>
  <c r="E29"/>
  <c r="E53"/>
  <c r="E59"/>
  <c r="E70"/>
  <c r="C70"/>
  <c r="E75"/>
  <c r="E24"/>
  <c r="D11"/>
  <c r="D19"/>
  <c r="D26"/>
  <c r="D29"/>
  <c r="C29"/>
  <c r="D75"/>
  <c r="D77"/>
  <c r="C76"/>
  <c r="C71"/>
  <c r="C68"/>
  <c r="C60"/>
  <c r="C59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8"/>
  <c r="C26"/>
  <c r="C23"/>
  <c r="C22"/>
  <c r="C21"/>
  <c r="C19"/>
  <c r="C18"/>
  <c r="C17"/>
  <c r="C16"/>
  <c r="C12"/>
  <c r="D13" i="7"/>
  <c r="D18"/>
  <c r="C11" i="5"/>
  <c r="C75"/>
  <c r="C77"/>
</calcChain>
</file>

<file path=xl/sharedStrings.xml><?xml version="1.0" encoding="utf-8"?>
<sst xmlns="http://schemas.openxmlformats.org/spreadsheetml/2006/main" count="219" uniqueCount="159">
  <si>
    <t>Dział</t>
  </si>
  <si>
    <t>Ogółem</t>
  </si>
  <si>
    <t>w tym :</t>
  </si>
  <si>
    <t>bieżące</t>
  </si>
  <si>
    <t>dotacje</t>
  </si>
  <si>
    <t>środki europejskie i inne środki pochodzące ze źródeł zagranicznych, niepodlegające zwrotowi</t>
  </si>
  <si>
    <t>* nazwa źródła dochodów wg nazw paragrafów</t>
  </si>
  <si>
    <t>DOCHODY</t>
  </si>
  <si>
    <t>Rozdział</t>
  </si>
  <si>
    <t>majątkowe</t>
  </si>
  <si>
    <t>w tym:</t>
  </si>
  <si>
    <t>Dochody ogółem</t>
  </si>
  <si>
    <t>Źródło dochodów*</t>
  </si>
  <si>
    <t xml:space="preserve">     DOCHODY</t>
  </si>
  <si>
    <t>Lp.</t>
  </si>
  <si>
    <t>Treść</t>
  </si>
  <si>
    <t>Klasyfikacja
§</t>
  </si>
  <si>
    <t>1.</t>
  </si>
  <si>
    <t>Dochody</t>
  </si>
  <si>
    <t>2.</t>
  </si>
  <si>
    <t>Wydatki</t>
  </si>
  <si>
    <t>3.</t>
  </si>
  <si>
    <t>Wynik budżetu</t>
  </si>
  <si>
    <t>Przychody ogółem:</t>
  </si>
  <si>
    <t>Spłaty pożyczek udzielonych</t>
  </si>
  <si>
    <t>§ 951</t>
  </si>
  <si>
    <t>Papiery wartościowe (obligacje)</t>
  </si>
  <si>
    <t>§ 931</t>
  </si>
  <si>
    <t>Rozchody ogółem:</t>
  </si>
  <si>
    <t>Spłaty kredytów</t>
  </si>
  <si>
    <t>§ 992</t>
  </si>
  <si>
    <t>Wykup papierów wartościowych (obligacji)</t>
  </si>
  <si>
    <t>§ 982</t>
  </si>
  <si>
    <t>Dotacje
ogółem</t>
  </si>
  <si>
    <t>z tego:</t>
  </si>
  <si>
    <t>Nazwa zadania</t>
  </si>
  <si>
    <t>wydatki bieżące</t>
  </si>
  <si>
    <t>wydatki majątkowe</t>
  </si>
  <si>
    <t>Dochody i wydatki związane z realizacją zadań z zakresu administracji rządowej i innych zleconych odrębnymi ustawami</t>
  </si>
  <si>
    <t xml:space="preserve">Wydatki
ogółem
</t>
  </si>
  <si>
    <t>Dochody i wydatki związane z realizacją zadań realizowanych w drodze umów lub porozumień między jednostkami samorządu terytorialnego</t>
  </si>
  <si>
    <t>Zakres porozumienia lub umowy</t>
  </si>
  <si>
    <t>Dochody z tytułu wydawania zezwoleń na sprzedaż
 napojów alkoholowych oraz wydatki na realizację zadań 
określonych w gminnym programie profilaktyki 
i rozwiązywania problemów alkoholowych</t>
  </si>
  <si>
    <t>Nazwa</t>
  </si>
  <si>
    <t>Kwota</t>
  </si>
  <si>
    <t>I.</t>
  </si>
  <si>
    <t>II.</t>
  </si>
  <si>
    <t>WYDATKI</t>
  </si>
  <si>
    <t>Wydatki na realizację zadań określonych w gminnym programie przeciwdziałania narkomanii</t>
  </si>
  <si>
    <t>Nazwa instytucji</t>
  </si>
  <si>
    <t>Kwota dotacji</t>
  </si>
  <si>
    <t>Wyszczególnienie</t>
  </si>
  <si>
    <t>ogółem</t>
  </si>
  <si>
    <t>Stan środków obrotowych na początek roku</t>
  </si>
  <si>
    <t>Przychody</t>
  </si>
  <si>
    <t>Stan środków obrotowych na koniec roku</t>
  </si>
  <si>
    <t>Koszty</t>
  </si>
  <si>
    <t>dotacje
(rodzaj, zakres)</t>
  </si>
  <si>
    <t>wpłata do budżetu</t>
  </si>
  <si>
    <t>KULTURA FIZYCZNA I SPORT</t>
  </si>
  <si>
    <t>KULTURA I OCHRONA DZIEDZICTWA NARODOWEGO</t>
  </si>
  <si>
    <t>Biblioteki</t>
  </si>
  <si>
    <t>POMOC SPOŁECZNA</t>
  </si>
  <si>
    <t>Zwalczanie narkomanii</t>
  </si>
  <si>
    <t>Zapobieganie i zwalczanie AIDS</t>
  </si>
  <si>
    <t>OCHRONA ZDROWIA</t>
  </si>
  <si>
    <t>OŚWIATA I WYCHOWANIE</t>
  </si>
  <si>
    <t>Obrona cywilna</t>
  </si>
  <si>
    <t>BEZPIECZEŃSTWO PUBLICZNE I OCHRONA PRZECIWPOŻAROWA</t>
  </si>
  <si>
    <t>Urządy wojewódzkie</t>
  </si>
  <si>
    <t>ADMINISTRACJA PUBLICZNA</t>
  </si>
  <si>
    <t>DZIAŁALNOŚĆ USŁUGOWA</t>
  </si>
  <si>
    <t>GOSPODARKA MIESZKANIOWA</t>
  </si>
  <si>
    <t>TRANSPORT I ŁĄCZNOŚĆ</t>
  </si>
  <si>
    <t>Przeciwdziałanie alkoholizmowi</t>
  </si>
  <si>
    <t>Świadczenia rodzinne, swiadczenie z funduszu alimentacyjnego oraz składniki na ubezpieczenia emerytalne i rentowe z ubezpieczenia społecznego</t>
  </si>
  <si>
    <t>Składki na ubezpieczenie zdrowotne opłacane za osoby pobierające niektóre świadczenia z pomocy społecznej, niektóre swiadczenia rodzinne oraz za osoby uczestniczące w zajęciach w centrum integracji społecznej</t>
  </si>
  <si>
    <t>Ogółem   (4 + 5)</t>
  </si>
  <si>
    <t>Dochody z najmu i dzierżawy składników majątkowych Skarbu Państw, jednostek samorządu terytorialnego lub innych jednostek zaliczanych do sektora finansów publicznych oraz innych umów o podobnym charakterze</t>
  </si>
  <si>
    <t>Wpływy z opłat za zarząd, użytkowanie i użytkowanie wieczyste nieruchomości</t>
  </si>
  <si>
    <t>Dochody z najmu i dzierżawy składników majątkowych Skarbu Państwa, jednostek samorządu terytorialnego lub innych jednostek zaliczanych do sektora finansów publicznych oraz innych umów o podobnym charakterze</t>
  </si>
  <si>
    <t>Wpłaty z tytułu przekształcania prawa użytkowania wieczystego przysługującego osobom fizycznym w prawo własności</t>
  </si>
  <si>
    <t>Wpłaty z tytułu odpłatnego nabycia prawa własności oraz prawa użytkowania wieczystego nieruchomości</t>
  </si>
  <si>
    <t>Wpływy z usług</t>
  </si>
  <si>
    <t>750</t>
  </si>
  <si>
    <t xml:space="preserve">Dotacje celowe otrzymane z budżetu państwa na realizację zadań bieżących z zakresu administracji rządowej oraz innych zadań zleconych gminie (związkom gmin) ustawami </t>
  </si>
  <si>
    <t>Dochody jednostek samorządu terytorialnego związane z realizacją zadań z zakresu administracji rządowej oraz innych zadań zleconych ustawami</t>
  </si>
  <si>
    <t>Wpływy z opłat za koncesje i licencje</t>
  </si>
  <si>
    <t>Wpływy z różnych opłat</t>
  </si>
  <si>
    <t>URZĘDY NACZELNYCH ORGANÓW WŁADZY PAŃSTWOWEJ, KONTROLI I OCHRONY PRAWA ORAZ SĄDOWNICTWA</t>
  </si>
  <si>
    <t>Dotacje celowe otrzymane z budżetu państwa na realizację zadań bieżących z zakresu admninistracji rządowej oraz innych zadań zleconych gminie (związkom gmin) ustawami</t>
  </si>
  <si>
    <t>Dotacje celowe otrzymane z budżetu państwa na realizację zadań bieżących z zakresu administracji rządowej oraz innych zadań zleconych gminie (związkom gmin) ustawami</t>
  </si>
  <si>
    <t>Grzywny, mandaty i inne kary pieniężne od osób fizycznych</t>
  </si>
  <si>
    <t>DOCHODY OD OSÓB PRAWNYCH, OD OSÓB FIZYCZNYCH I OD INNYCH JEDNOSTEK NIEPOSIADAJĄCYCH OSOBOWOŚCI PRAWNEJ ORAZ WYDATKI ZWIĄZANE Z ICH POBOREM</t>
  </si>
  <si>
    <t>Podatek od działalności gospodarczej osób fizycznych opłacany w formie karty podatkowej</t>
  </si>
  <si>
    <t>Podatek od nieruchomości</t>
  </si>
  <si>
    <t>Podatek rolny</t>
  </si>
  <si>
    <t>Podatek leśny</t>
  </si>
  <si>
    <t>Podatek od środków transportowych</t>
  </si>
  <si>
    <t>Podatek od czynności cywilnoprawnych</t>
  </si>
  <si>
    <t>Podatek od spadków i darowizn</t>
  </si>
  <si>
    <t>Wpływy z opłaty targowej</t>
  </si>
  <si>
    <t>Opłata od posiadania psów</t>
  </si>
  <si>
    <t>Wpływy z opłaty skarbowej</t>
  </si>
  <si>
    <t>Wpływy z opłat za wydanie zezwoleń na sprzedaż alkoholu</t>
  </si>
  <si>
    <t>Wpływy z innych lokalnych opłat pobieranych przez jednostki samorządu terytorialnego na podstawie odrębnych ustaw</t>
  </si>
  <si>
    <t>Podatek dochodowy od osób fizycznych</t>
  </si>
  <si>
    <t>Podatek dochodowy od osób prawnych</t>
  </si>
  <si>
    <t>RÓŻNE ROZLICZENIA</t>
  </si>
  <si>
    <t>Subwencje ogólne z budżetu państwa</t>
  </si>
  <si>
    <t>Dotacje celowe otrzymane z powiatu na zadania bieżące realizowane na podstawie porozumień między jednostkami samorządu terytorialnego</t>
  </si>
  <si>
    <t>Wpływy z różnych dochodów</t>
  </si>
  <si>
    <t>Dotacje celowe otrzymane z budżetu państwa na realizację zadań bieżących z zakresu administracji rządowej oraz innych zadań zleconych gminie (związkom gminnym) ustawami</t>
  </si>
  <si>
    <t>Dotacje celowe otrzymane z budżetu państwa na realizację własnych zadań bieżących gmin (związków gmin)</t>
  </si>
  <si>
    <t>GOSPODARKA KOMUNALNA  I OCHRONA ŚRODOWISKA</t>
  </si>
  <si>
    <t>Obsługa finansowo - ksiegowa szkół i placówek oświatowych dla którch organem prowadzącym jest Powiat Żyrardowski</t>
  </si>
  <si>
    <t>Zespoły obsługi ekonomiczno - administarcyjne szkół</t>
  </si>
  <si>
    <t>Wpływy z opłat za wydawanie zezwoleń na sprzedaż alkoholu</t>
  </si>
  <si>
    <t xml:space="preserve">Społeczna Szkoła Podstawowa Nr 2 STO </t>
  </si>
  <si>
    <t>Społeczne Gimnazjum STO</t>
  </si>
  <si>
    <t>Centrum Kultury</t>
  </si>
  <si>
    <t>Jednostki sektora finansów publicznych</t>
  </si>
  <si>
    <t>Nazwa jednostki</t>
  </si>
  <si>
    <t>Jednostki spoza sektora finansów publicznych</t>
  </si>
  <si>
    <t>Marszałek Województwa Mazowieckiego w Warszawie</t>
  </si>
  <si>
    <t xml:space="preserve">Profilaktyka chorób nawotworowych, serca i cukrzycy </t>
  </si>
  <si>
    <t xml:space="preserve">Działania na rzecz osób uzależnionych od alkoholu oraz ich rodzin, w tym dzieci i rodzin dysfukcyjnych </t>
  </si>
  <si>
    <t>Świadczenie usług socjalnych dla osób bezdomnych</t>
  </si>
  <si>
    <t>Wieloprofilowe usprawnianie dzieci niepełnosprawnych</t>
  </si>
  <si>
    <t xml:space="preserve">Upowszechnianie rekreacji ruchowej i turystyczno krajoznawczej </t>
  </si>
  <si>
    <t>Upowszechnianie kultury fizycznej i sportu</t>
  </si>
  <si>
    <t>Targowisko Miejskie w Żyrardowie</t>
  </si>
  <si>
    <t>Urzedy naczelnych organów władzy państwowej, kontroli i ochrony prawa</t>
  </si>
  <si>
    <t xml:space="preserve">RAZEM </t>
  </si>
  <si>
    <t>-</t>
  </si>
  <si>
    <t xml:space="preserve">Plan przychodów i kosztów zakładów budżetowych </t>
  </si>
  <si>
    <t>Planowane dochody na 2011 r</t>
  </si>
  <si>
    <t xml:space="preserve">   Załącznik nr 1 do uchwały budżetowej na rok 2011</t>
  </si>
  <si>
    <t>Dotacje celowe otrzymane z budżetu państwa na realizację inwestycji i zakupów inwestycyjnych własnych gmin</t>
  </si>
  <si>
    <t>Dotacje celowe w ramach programów finansowanych z udziałem środków europejskich oraz środków o których mowa w art. 5 ust. 1 pkt 3 oraz ust. 3 pkt 5 i 6 ustawy, lub płatności w ramach budżetu środków europejskich</t>
  </si>
  <si>
    <t xml:space="preserve"> </t>
  </si>
  <si>
    <t xml:space="preserve">                           Załącznik nr 3 do uchwały budżetowej na 2011 rok</t>
  </si>
  <si>
    <t>Przychody i rozchody budżetu w 2011 r.</t>
  </si>
  <si>
    <t>Kwota 2011 r</t>
  </si>
  <si>
    <t>Przychody z tytułu innych rozliczeń krajowych</t>
  </si>
  <si>
    <t>§ 955</t>
  </si>
  <si>
    <t xml:space="preserve">                                   Załącznik nr 6 do uchwały budżetowej na rok 2011</t>
  </si>
  <si>
    <t>Dotacje podmiotowe w 2011 r.</t>
  </si>
  <si>
    <t xml:space="preserve">  Załącznik nr 9 do uchwały budżetowej na  rok 2011</t>
  </si>
  <si>
    <t xml:space="preserve"> Załącznik nr 8 do uchwały budżetowej na rok 2011</t>
  </si>
  <si>
    <t xml:space="preserve">   Załącznik nr 7 do uchwały budżetowej na rok 2011</t>
  </si>
  <si>
    <t xml:space="preserve"> Załącznik nr 10 do uchwały bidżetowej na rok 2011</t>
  </si>
  <si>
    <r>
      <t xml:space="preserve">   </t>
    </r>
    <r>
      <rPr>
        <b/>
        <sz val="10"/>
        <rFont val="Arial"/>
        <family val="2"/>
        <charset val="238"/>
      </rPr>
      <t>Załącznik nr 4 do uchwały budżetowej na rok 2011</t>
    </r>
  </si>
  <si>
    <t xml:space="preserve">   Załącznik nr 5 do uchwały budżetowej na rok 2011 </t>
  </si>
  <si>
    <t>Dotacje celowe dla podmiotów zaliczanych i niezaliczanych do sektora finansów publicznych w 2011 r.</t>
  </si>
  <si>
    <t>Ochrona zdrowia</t>
  </si>
  <si>
    <t>Przedszkole</t>
  </si>
  <si>
    <t>Komendy wojewódzkie policji</t>
  </si>
  <si>
    <t>Starosta Powiatu Żyrardowskiego</t>
  </si>
</sst>
</file>

<file path=xl/styles.xml><?xml version="1.0" encoding="utf-8"?>
<styleSheet xmlns="http://schemas.openxmlformats.org/spreadsheetml/2006/main">
  <numFmts count="1">
    <numFmt numFmtId="43" formatCode="_-* #,##0.00\ _z_ł_-;\-* #,##0.00\ _z_ł_-;_-* &quot;-&quot;??\ _z_ł_-;_-@_-"/>
  </numFmts>
  <fonts count="32">
    <font>
      <sz val="10"/>
      <name val="Arial"/>
      <charset val="238"/>
    </font>
    <font>
      <sz val="10"/>
      <name val="Arial"/>
      <charset val="238"/>
    </font>
    <font>
      <b/>
      <sz val="10"/>
      <name val="Arial"/>
      <family val="2"/>
      <charset val="238"/>
    </font>
    <font>
      <b/>
      <sz val="14"/>
      <name val="Arial CE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i/>
      <sz val="10"/>
      <name val="Arial CE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 CE"/>
      <charset val="238"/>
    </font>
    <font>
      <sz val="8"/>
      <name val="Arial"/>
      <family val="2"/>
      <charset val="238"/>
    </font>
    <font>
      <sz val="6"/>
      <name val="Arial CE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6"/>
      <name val="Arial CE"/>
      <family val="2"/>
      <charset val="238"/>
    </font>
    <font>
      <sz val="6"/>
      <name val="Arial CE"/>
      <family val="2"/>
      <charset val="238"/>
    </font>
    <font>
      <sz val="9"/>
      <name val="Arial CE"/>
      <family val="2"/>
      <charset val="238"/>
    </font>
    <font>
      <sz val="5"/>
      <name val="Arial CE"/>
      <family val="2"/>
      <charset val="238"/>
    </font>
    <font>
      <sz val="9"/>
      <name val="Arial CE"/>
      <charset val="238"/>
    </font>
    <font>
      <b/>
      <sz val="9"/>
      <name val="Arial CE"/>
      <family val="2"/>
      <charset val="238"/>
    </font>
    <font>
      <sz val="10"/>
      <color indexed="10"/>
      <name val="Arial"/>
      <family val="2"/>
      <charset val="238"/>
    </font>
    <font>
      <i/>
      <sz val="8"/>
      <name val="Arial"/>
      <family val="2"/>
      <charset val="238"/>
    </font>
    <font>
      <b/>
      <sz val="11"/>
      <name val="Arial CE"/>
      <family val="2"/>
      <charset val="238"/>
    </font>
    <font>
      <sz val="12"/>
      <name val="Arial CE"/>
      <family val="2"/>
      <charset val="238"/>
    </font>
    <font>
      <b/>
      <sz val="13"/>
      <name val="Arial CE"/>
      <family val="2"/>
      <charset val="238"/>
    </font>
    <font>
      <sz val="9"/>
      <name val="Arial"/>
      <family val="2"/>
      <charset val="238"/>
    </font>
    <font>
      <sz val="7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b/>
      <sz val="9"/>
      <name val="Arial"/>
      <family val="2"/>
      <charset val="238"/>
    </font>
    <font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6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7" fillId="0" borderId="0" xfId="0" applyFont="1"/>
    <xf numFmtId="0" fontId="6" fillId="0" borderId="0" xfId="0" applyFont="1" applyAlignment="1">
      <alignment vertical="center"/>
    </xf>
    <xf numFmtId="0" fontId="5" fillId="0" borderId="0" xfId="0" applyFont="1"/>
    <xf numFmtId="0" fontId="11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top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18" fillId="0" borderId="0" xfId="0" applyFont="1" applyAlignment="1">
      <alignment vertical="center"/>
    </xf>
    <xf numFmtId="0" fontId="17" fillId="0" borderId="1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7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1" fillId="0" borderId="0" xfId="0" applyFont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4" fillId="2" borderId="2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6" fillId="0" borderId="0" xfId="0" applyFont="1"/>
    <xf numFmtId="0" fontId="4" fillId="0" borderId="3" xfId="0" applyFont="1" applyBorder="1"/>
    <xf numFmtId="0" fontId="4" fillId="0" borderId="7" xfId="0" applyFont="1" applyBorder="1"/>
    <xf numFmtId="0" fontId="4" fillId="0" borderId="4" xfId="0" applyFont="1" applyBorder="1"/>
    <xf numFmtId="0" fontId="4" fillId="0" borderId="1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 indent="2"/>
    </xf>
    <xf numFmtId="0" fontId="9" fillId="2" borderId="8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left" wrapText="1"/>
    </xf>
    <xf numFmtId="4" fontId="7" fillId="0" borderId="1" xfId="0" applyNumberFormat="1" applyFont="1" applyBorder="1" applyAlignment="1">
      <alignment horizontal="right" wrapText="1"/>
    </xf>
    <xf numFmtId="4" fontId="7" fillId="0" borderId="1" xfId="0" applyNumberFormat="1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wrapText="1"/>
    </xf>
    <xf numFmtId="4" fontId="17" fillId="0" borderId="1" xfId="0" applyNumberFormat="1" applyFont="1" applyBorder="1" applyAlignment="1">
      <alignment vertical="center"/>
    </xf>
    <xf numFmtId="4" fontId="19" fillId="0" borderId="2" xfId="0" applyNumberFormat="1" applyFont="1" applyBorder="1" applyAlignment="1">
      <alignment vertical="center"/>
    </xf>
    <xf numFmtId="4" fontId="17" fillId="0" borderId="1" xfId="0" applyNumberFormat="1" applyFont="1" applyBorder="1" applyAlignment="1">
      <alignment horizontal="right" vertical="center"/>
    </xf>
    <xf numFmtId="4" fontId="19" fillId="0" borderId="1" xfId="0" applyNumberFormat="1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4" fontId="0" fillId="0" borderId="0" xfId="0" applyNumberFormat="1" applyAlignment="1">
      <alignment vertical="center"/>
    </xf>
    <xf numFmtId="0" fontId="7" fillId="0" borderId="1" xfId="0" applyFont="1" applyBorder="1" applyAlignment="1">
      <alignment horizontal="right" wrapText="1"/>
    </xf>
    <xf numFmtId="0" fontId="0" fillId="0" borderId="1" xfId="0" applyBorder="1" applyAlignment="1"/>
    <xf numFmtId="0" fontId="0" fillId="0" borderId="1" xfId="0" applyBorder="1" applyAlignment="1">
      <alignment horizontal="right"/>
    </xf>
    <xf numFmtId="4" fontId="0" fillId="0" borderId="1" xfId="0" applyNumberFormat="1" applyBorder="1" applyAlignment="1"/>
    <xf numFmtId="4" fontId="23" fillId="0" borderId="1" xfId="0" applyNumberFormat="1" applyFont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top"/>
    </xf>
    <xf numFmtId="0" fontId="2" fillId="2" borderId="1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top"/>
    </xf>
    <xf numFmtId="0" fontId="8" fillId="2" borderId="12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right"/>
    </xf>
    <xf numFmtId="49" fontId="2" fillId="0" borderId="1" xfId="0" applyNumberFormat="1" applyFont="1" applyBorder="1" applyAlignment="1">
      <alignment horizontal="left" wrapText="1"/>
    </xf>
    <xf numFmtId="49" fontId="7" fillId="0" borderId="13" xfId="0" applyNumberFormat="1" applyFont="1" applyBorder="1" applyAlignment="1">
      <alignment horizontal="right"/>
    </xf>
    <xf numFmtId="49" fontId="7" fillId="0" borderId="1" xfId="0" applyNumberFormat="1" applyFont="1" applyBorder="1" applyAlignment="1">
      <alignment horizontal="left" wrapText="1"/>
    </xf>
    <xf numFmtId="0" fontId="7" fillId="0" borderId="13" xfId="0" applyNumberFormat="1" applyFont="1" applyBorder="1" applyAlignment="1">
      <alignment horizontal="right"/>
    </xf>
    <xf numFmtId="0" fontId="7" fillId="0" borderId="14" xfId="0" applyNumberFormat="1" applyFont="1" applyBorder="1" applyAlignment="1">
      <alignment horizontal="right"/>
    </xf>
    <xf numFmtId="49" fontId="7" fillId="0" borderId="15" xfId="0" applyNumberFormat="1" applyFont="1" applyBorder="1" applyAlignment="1">
      <alignment horizontal="left" wrapText="1"/>
    </xf>
    <xf numFmtId="0" fontId="2" fillId="0" borderId="16" xfId="0" applyNumberFormat="1" applyFont="1" applyBorder="1" applyAlignment="1">
      <alignment horizontal="right"/>
    </xf>
    <xf numFmtId="49" fontId="30" fillId="0" borderId="17" xfId="0" applyNumberFormat="1" applyFont="1" applyBorder="1" applyAlignment="1">
      <alignment horizontal="left" wrapText="1"/>
    </xf>
    <xf numFmtId="49" fontId="30" fillId="0" borderId="1" xfId="0" applyNumberFormat="1" applyFont="1" applyBorder="1" applyAlignment="1">
      <alignment horizontal="left" wrapText="1"/>
    </xf>
    <xf numFmtId="43" fontId="7" fillId="0" borderId="18" xfId="1" applyFont="1" applyBorder="1" applyAlignment="1"/>
    <xf numFmtId="43" fontId="7" fillId="0" borderId="19" xfId="1" applyFont="1" applyBorder="1" applyAlignment="1"/>
    <xf numFmtId="43" fontId="7" fillId="0" borderId="11" xfId="1" applyFont="1" applyBorder="1" applyAlignment="1"/>
    <xf numFmtId="43" fontId="2" fillId="0" borderId="1" xfId="1" applyFont="1" applyBorder="1" applyAlignment="1"/>
    <xf numFmtId="43" fontId="2" fillId="0" borderId="12" xfId="1" applyFont="1" applyBorder="1" applyAlignment="1"/>
    <xf numFmtId="43" fontId="7" fillId="0" borderId="1" xfId="1" applyFont="1" applyBorder="1" applyAlignment="1"/>
    <xf numFmtId="43" fontId="7" fillId="0" borderId="12" xfId="1" applyFont="1" applyBorder="1" applyAlignment="1"/>
    <xf numFmtId="43" fontId="7" fillId="0" borderId="15" xfId="1" applyFont="1" applyBorder="1" applyAlignment="1"/>
    <xf numFmtId="43" fontId="7" fillId="0" borderId="20" xfId="1" applyFont="1" applyBorder="1" applyAlignment="1"/>
    <xf numFmtId="49" fontId="30" fillId="0" borderId="21" xfId="0" applyNumberFormat="1" applyFont="1" applyBorder="1" applyAlignment="1">
      <alignment horizontal="left" wrapText="1"/>
    </xf>
    <xf numFmtId="43" fontId="2" fillId="0" borderId="17" xfId="1" applyFont="1" applyBorder="1" applyAlignment="1"/>
    <xf numFmtId="43" fontId="2" fillId="0" borderId="22" xfId="1" applyFont="1" applyBorder="1" applyAlignment="1"/>
    <xf numFmtId="49" fontId="7" fillId="0" borderId="23" xfId="0" applyNumberFormat="1" applyFont="1" applyBorder="1" applyAlignment="1">
      <alignment horizontal="left" wrapText="1"/>
    </xf>
    <xf numFmtId="49" fontId="7" fillId="0" borderId="8" xfId="0" applyNumberFormat="1" applyFont="1" applyBorder="1" applyAlignment="1">
      <alignment horizontal="left" wrapText="1"/>
    </xf>
    <xf numFmtId="0" fontId="7" fillId="0" borderId="24" xfId="0" applyNumberFormat="1" applyFont="1" applyBorder="1" applyAlignment="1">
      <alignment horizontal="right"/>
    </xf>
    <xf numFmtId="49" fontId="7" fillId="0" borderId="2" xfId="0" applyNumberFormat="1" applyFont="1" applyBorder="1" applyAlignment="1">
      <alignment horizontal="left" wrapText="1"/>
    </xf>
    <xf numFmtId="43" fontId="2" fillId="0" borderId="17" xfId="0" applyNumberFormat="1" applyFont="1" applyBorder="1" applyAlignment="1"/>
    <xf numFmtId="43" fontId="2" fillId="0" borderId="22" xfId="0" applyNumberFormat="1" applyFont="1" applyBorder="1" applyAlignment="1"/>
    <xf numFmtId="0" fontId="2" fillId="0" borderId="24" xfId="0" applyNumberFormat="1" applyFont="1" applyBorder="1" applyAlignment="1">
      <alignment horizontal="right"/>
    </xf>
    <xf numFmtId="49" fontId="30" fillId="0" borderId="25" xfId="0" applyNumberFormat="1" applyFont="1" applyBorder="1" applyAlignment="1">
      <alignment horizontal="left" wrapText="1"/>
    </xf>
    <xf numFmtId="0" fontId="2" fillId="0" borderId="13" xfId="0" applyNumberFormat="1" applyFont="1" applyBorder="1" applyAlignment="1">
      <alignment horizontal="right"/>
    </xf>
    <xf numFmtId="49" fontId="7" fillId="0" borderId="25" xfId="0" applyNumberFormat="1" applyFont="1" applyBorder="1" applyAlignment="1">
      <alignment horizontal="left" wrapText="1"/>
    </xf>
    <xf numFmtId="49" fontId="26" fillId="0" borderId="1" xfId="0" applyNumberFormat="1" applyFont="1" applyBorder="1" applyAlignment="1">
      <alignment horizontal="left" wrapText="1"/>
    </xf>
    <xf numFmtId="0" fontId="7" fillId="0" borderId="26" xfId="0" applyNumberFormat="1" applyFont="1" applyBorder="1" applyAlignment="1">
      <alignment horizontal="right"/>
    </xf>
    <xf numFmtId="43" fontId="2" fillId="0" borderId="27" xfId="1" applyFont="1" applyBorder="1" applyAlignment="1"/>
    <xf numFmtId="49" fontId="28" fillId="0" borderId="2" xfId="0" applyNumberFormat="1" applyFont="1" applyBorder="1" applyAlignment="1">
      <alignment horizontal="left" wrapText="1"/>
    </xf>
    <xf numFmtId="43" fontId="2" fillId="0" borderId="10" xfId="1" applyFont="1" applyBorder="1" applyAlignment="1"/>
    <xf numFmtId="43" fontId="2" fillId="0" borderId="5" xfId="1" applyFont="1" applyBorder="1" applyAlignment="1"/>
    <xf numFmtId="43" fontId="2" fillId="0" borderId="28" xfId="1" applyFont="1" applyBorder="1" applyAlignment="1"/>
    <xf numFmtId="43" fontId="2" fillId="0" borderId="15" xfId="1" applyFont="1" applyBorder="1" applyAlignment="1"/>
    <xf numFmtId="43" fontId="2" fillId="0" borderId="20" xfId="1" applyFont="1" applyBorder="1" applyAlignment="1"/>
    <xf numFmtId="43" fontId="7" fillId="0" borderId="18" xfId="1" applyFont="1" applyBorder="1" applyAlignment="1">
      <alignment horizontal="right"/>
    </xf>
    <xf numFmtId="43" fontId="2" fillId="0" borderId="18" xfId="1" applyFont="1" applyBorder="1" applyAlignment="1">
      <alignment horizontal="right"/>
    </xf>
    <xf numFmtId="43" fontId="2" fillId="0" borderId="11" xfId="1" applyFont="1" applyBorder="1" applyAlignment="1"/>
    <xf numFmtId="43" fontId="2" fillId="0" borderId="18" xfId="1" applyFont="1" applyBorder="1" applyAlignment="1"/>
    <xf numFmtId="43" fontId="2" fillId="0" borderId="29" xfId="1" applyFont="1" applyBorder="1" applyAlignment="1"/>
    <xf numFmtId="43" fontId="7" fillId="0" borderId="30" xfId="1" applyFont="1" applyBorder="1" applyAlignment="1"/>
    <xf numFmtId="43" fontId="2" fillId="0" borderId="31" xfId="1" applyFont="1" applyBorder="1" applyAlignment="1"/>
    <xf numFmtId="43" fontId="2" fillId="0" borderId="32" xfId="1" applyFont="1" applyBorder="1" applyAlignment="1"/>
    <xf numFmtId="43" fontId="7" fillId="0" borderId="29" xfId="1" applyFont="1" applyBorder="1" applyAlignment="1"/>
    <xf numFmtId="43" fontId="7" fillId="0" borderId="0" xfId="1" applyFont="1" applyAlignment="1"/>
    <xf numFmtId="0" fontId="7" fillId="0" borderId="0" xfId="0" applyFont="1" applyAlignment="1"/>
    <xf numFmtId="0" fontId="0" fillId="0" borderId="0" xfId="0" applyAlignment="1"/>
    <xf numFmtId="0" fontId="27" fillId="0" borderId="26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0" xfId="0" applyFont="1"/>
    <xf numFmtId="49" fontId="2" fillId="0" borderId="13" xfId="0" applyNumberFormat="1" applyFont="1" applyBorder="1" applyAlignment="1">
      <alignment horizontal="right"/>
    </xf>
    <xf numFmtId="0" fontId="2" fillId="0" borderId="33" xfId="0" applyNumberFormat="1" applyFont="1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4" fillId="0" borderId="1" xfId="0" applyFont="1" applyBorder="1" applyAlignment="1"/>
    <xf numFmtId="4" fontId="4" fillId="0" borderId="1" xfId="0" applyNumberFormat="1" applyFont="1" applyBorder="1" applyAlignment="1"/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4" fontId="4" fillId="0" borderId="4" xfId="0" applyNumberFormat="1" applyFont="1" applyBorder="1" applyAlignment="1"/>
    <xf numFmtId="0" fontId="24" fillId="0" borderId="10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1" xfId="0" applyFont="1" applyBorder="1" applyAlignment="1">
      <alignment horizontal="right"/>
    </xf>
    <xf numFmtId="0" fontId="24" fillId="0" borderId="3" xfId="0" applyFont="1" applyBorder="1" applyAlignment="1">
      <alignment horizontal="right"/>
    </xf>
    <xf numFmtId="0" fontId="24" fillId="0" borderId="7" xfId="0" applyFont="1" applyBorder="1" applyAlignment="1">
      <alignment horizontal="right"/>
    </xf>
    <xf numFmtId="0" fontId="24" fillId="0" borderId="4" xfId="0" applyFont="1" applyBorder="1" applyAlignment="1">
      <alignment horizontal="right"/>
    </xf>
    <xf numFmtId="4" fontId="4" fillId="0" borderId="3" xfId="0" applyNumberFormat="1" applyFont="1" applyBorder="1" applyAlignment="1"/>
    <xf numFmtId="4" fontId="4" fillId="0" borderId="7" xfId="0" applyNumberFormat="1" applyFont="1" applyBorder="1" applyAlignment="1"/>
    <xf numFmtId="0" fontId="4" fillId="0" borderId="1" xfId="0" applyFont="1" applyBorder="1"/>
    <xf numFmtId="0" fontId="4" fillId="0" borderId="10" xfId="0" applyFont="1" applyBorder="1"/>
    <xf numFmtId="0" fontId="9" fillId="0" borderId="1" xfId="0" applyFont="1" applyBorder="1" applyAlignment="1">
      <alignment horizontal="center" vertical="center" wrapText="1"/>
    </xf>
    <xf numFmtId="4" fontId="4" fillId="0" borderId="10" xfId="0" applyNumberFormat="1" applyFont="1" applyBorder="1"/>
    <xf numFmtId="4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4" fillId="0" borderId="8" xfId="0" applyFont="1" applyBorder="1"/>
    <xf numFmtId="0" fontId="4" fillId="0" borderId="34" xfId="0" applyFont="1" applyBorder="1"/>
    <xf numFmtId="0" fontId="4" fillId="0" borderId="23" xfId="0" applyFont="1" applyBorder="1"/>
    <xf numFmtId="0" fontId="4" fillId="0" borderId="23" xfId="0" applyFont="1" applyBorder="1" applyAlignment="1">
      <alignment wrapText="1"/>
    </xf>
    <xf numFmtId="4" fontId="9" fillId="0" borderId="1" xfId="0" applyNumberFormat="1" applyFont="1" applyBorder="1" applyAlignment="1">
      <alignment vertical="center"/>
    </xf>
    <xf numFmtId="4" fontId="0" fillId="0" borderId="3" xfId="0" applyNumberFormat="1" applyBorder="1" applyAlignment="1"/>
    <xf numFmtId="4" fontId="0" fillId="0" borderId="3" xfId="0" applyNumberForma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4" fillId="0" borderId="0" xfId="0" applyFont="1" applyBorder="1" applyAlignment="1"/>
    <xf numFmtId="4" fontId="9" fillId="0" borderId="0" xfId="0" applyNumberFormat="1" applyFont="1" applyBorder="1" applyAlignment="1"/>
    <xf numFmtId="0" fontId="9" fillId="0" borderId="0" xfId="0" applyFont="1" applyBorder="1" applyAlignment="1"/>
    <xf numFmtId="4" fontId="9" fillId="0" borderId="1" xfId="0" applyNumberFormat="1" applyFont="1" applyBorder="1" applyAlignment="1">
      <alignment horizontal="center" vertical="center"/>
    </xf>
    <xf numFmtId="0" fontId="27" fillId="0" borderId="29" xfId="0" applyFont="1" applyBorder="1" applyAlignment="1">
      <alignment horizontal="center" vertical="center"/>
    </xf>
    <xf numFmtId="4" fontId="7" fillId="0" borderId="18" xfId="0" applyNumberFormat="1" applyFont="1" applyBorder="1" applyAlignment="1">
      <alignment horizontal="center"/>
    </xf>
    <xf numFmtId="4" fontId="2" fillId="0" borderId="18" xfId="0" applyNumberFormat="1" applyFont="1" applyBorder="1" applyAlignment="1">
      <alignment horizontal="center"/>
    </xf>
    <xf numFmtId="0" fontId="7" fillId="0" borderId="0" xfId="0" applyFont="1" applyBorder="1" applyAlignment="1">
      <alignment wrapText="1"/>
    </xf>
    <xf numFmtId="0" fontId="2" fillId="0" borderId="26" xfId="0" applyNumberFormat="1" applyFont="1" applyBorder="1" applyAlignment="1">
      <alignment horizontal="right"/>
    </xf>
    <xf numFmtId="0" fontId="7" fillId="0" borderId="9" xfId="0" applyNumberFormat="1" applyFont="1" applyBorder="1" applyAlignment="1">
      <alignment horizontal="right"/>
    </xf>
    <xf numFmtId="0" fontId="17" fillId="0" borderId="23" xfId="0" applyFont="1" applyBorder="1" applyAlignment="1">
      <alignment vertical="center"/>
    </xf>
    <xf numFmtId="0" fontId="17" fillId="0" borderId="11" xfId="0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left" vertical="top" wrapText="1"/>
    </xf>
    <xf numFmtId="43" fontId="7" fillId="0" borderId="11" xfId="1" applyFont="1" applyBorder="1" applyAlignment="1">
      <alignment vertical="top"/>
    </xf>
    <xf numFmtId="49" fontId="7" fillId="0" borderId="11" xfId="0" applyNumberFormat="1" applyFont="1" applyBorder="1" applyAlignment="1">
      <alignment horizontal="left" wrapText="1"/>
    </xf>
    <xf numFmtId="4" fontId="7" fillId="0" borderId="18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right"/>
    </xf>
    <xf numFmtId="0" fontId="31" fillId="0" borderId="3" xfId="0" applyFont="1" applyBorder="1" applyAlignment="1">
      <alignment horizontal="right"/>
    </xf>
    <xf numFmtId="0" fontId="31" fillId="0" borderId="7" xfId="0" applyFont="1" applyBorder="1" applyAlignment="1">
      <alignment horizontal="right"/>
    </xf>
    <xf numFmtId="0" fontId="31" fillId="0" borderId="4" xfId="0" applyFont="1" applyBorder="1" applyAlignment="1">
      <alignment horizontal="right"/>
    </xf>
    <xf numFmtId="0" fontId="4" fillId="0" borderId="11" xfId="0" applyFont="1" applyBorder="1" applyAlignment="1">
      <alignment horizontal="left" vertical="center"/>
    </xf>
    <xf numFmtId="4" fontId="4" fillId="0" borderId="11" xfId="0" applyNumberFormat="1" applyFont="1" applyBorder="1" applyAlignment="1">
      <alignment horizontal="right" vertical="center"/>
    </xf>
    <xf numFmtId="0" fontId="31" fillId="0" borderId="11" xfId="0" applyFont="1" applyBorder="1" applyAlignment="1">
      <alignment horizontal="right"/>
    </xf>
    <xf numFmtId="0" fontId="2" fillId="0" borderId="0" xfId="0" applyFont="1" applyAlignment="1"/>
    <xf numFmtId="0" fontId="7" fillId="0" borderId="0" xfId="0" applyFont="1" applyAlignment="1"/>
    <xf numFmtId="0" fontId="0" fillId="0" borderId="0" xfId="0" applyAlignment="1"/>
    <xf numFmtId="0" fontId="14" fillId="2" borderId="8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0" fillId="0" borderId="10" xfId="0" applyBorder="1"/>
    <xf numFmtId="0" fontId="0" fillId="0" borderId="2" xfId="0" applyBorder="1"/>
    <xf numFmtId="0" fontId="14" fillId="2" borderId="34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35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9" fillId="0" borderId="37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20" fillId="0" borderId="8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2" fillId="0" borderId="0" xfId="0" applyNumberFormat="1" applyFont="1" applyAlignment="1">
      <alignment horizontal="center" vertical="center" wrapText="1"/>
    </xf>
    <xf numFmtId="0" fontId="21" fillId="0" borderId="0" xfId="0" applyNumberFormat="1" applyFont="1" applyAlignment="1">
      <alignment horizontal="center" vertical="center" wrapText="1"/>
    </xf>
    <xf numFmtId="0" fontId="2" fillId="0" borderId="38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2" borderId="39" xfId="0" applyFont="1" applyFill="1" applyBorder="1" applyAlignment="1">
      <alignment horizontal="center"/>
    </xf>
    <xf numFmtId="0" fontId="2" fillId="2" borderId="40" xfId="0" applyFont="1" applyFill="1" applyBorder="1" applyAlignment="1">
      <alignment horizontal="center"/>
    </xf>
    <xf numFmtId="0" fontId="2" fillId="2" borderId="4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right"/>
    </xf>
    <xf numFmtId="0" fontId="2" fillId="2" borderId="42" xfId="0" applyFont="1" applyFill="1" applyBorder="1" applyAlignment="1">
      <alignment horizontal="right"/>
    </xf>
    <xf numFmtId="0" fontId="2" fillId="2" borderId="29" xfId="0" applyFont="1" applyFill="1" applyBorder="1" applyAlignment="1">
      <alignment horizontal="left"/>
    </xf>
    <xf numFmtId="0" fontId="2" fillId="2" borderId="43" xfId="0" applyFont="1" applyFill="1" applyBorder="1" applyAlignment="1">
      <alignment horizontal="left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9"/>
  <sheetViews>
    <sheetView view="pageBreakPreview" zoomScale="60" zoomScaleNormal="100" workbookViewId="0">
      <selection activeCell="E1" sqref="E1:H1"/>
    </sheetView>
  </sheetViews>
  <sheetFormatPr defaultRowHeight="12.75"/>
  <cols>
    <col min="1" max="1" width="4.7109375" customWidth="1"/>
    <col min="2" max="2" width="39.28515625" customWidth="1"/>
    <col min="3" max="3" width="11.28515625" customWidth="1"/>
    <col min="4" max="4" width="12.7109375" customWidth="1"/>
    <col min="5" max="5" width="33.140625" customWidth="1"/>
    <col min="6" max="6" width="11.85546875" customWidth="1"/>
    <col min="7" max="7" width="10.5703125" customWidth="1"/>
    <col min="8" max="8" width="11.85546875" customWidth="1"/>
  </cols>
  <sheetData>
    <row r="1" spans="1:8">
      <c r="E1" s="188" t="s">
        <v>151</v>
      </c>
      <c r="F1" s="188"/>
      <c r="G1" s="188"/>
      <c r="H1" s="188"/>
    </row>
    <row r="2" spans="1:8">
      <c r="E2" s="189" t="s">
        <v>140</v>
      </c>
      <c r="F2" s="190"/>
      <c r="G2" s="190"/>
      <c r="H2" s="190"/>
    </row>
    <row r="3" spans="1:8" ht="7.5" customHeight="1"/>
    <row r="4" spans="1:8" ht="16.5">
      <c r="A4" s="198" t="s">
        <v>135</v>
      </c>
      <c r="B4" s="198"/>
      <c r="C4" s="198"/>
      <c r="D4" s="198"/>
      <c r="E4" s="198"/>
      <c r="F4" s="198"/>
      <c r="G4" s="198"/>
    </row>
    <row r="5" spans="1:8" ht="6" customHeight="1">
      <c r="A5" s="35"/>
      <c r="B5" s="35"/>
      <c r="C5" s="35"/>
      <c r="D5" s="35"/>
      <c r="E5" s="35"/>
      <c r="F5" s="35"/>
      <c r="G5" s="35"/>
    </row>
    <row r="6" spans="1:8">
      <c r="A6" s="2"/>
      <c r="B6" s="2"/>
      <c r="C6" s="2"/>
      <c r="D6" s="2"/>
      <c r="E6" s="2"/>
      <c r="F6" s="2"/>
      <c r="G6" s="2"/>
      <c r="H6" s="27"/>
    </row>
    <row r="7" spans="1:8" ht="15" customHeight="1">
      <c r="A7" s="199" t="s">
        <v>14</v>
      </c>
      <c r="B7" s="193" t="s">
        <v>51</v>
      </c>
      <c r="C7" s="193" t="s">
        <v>53</v>
      </c>
      <c r="D7" s="191" t="s">
        <v>54</v>
      </c>
      <c r="E7" s="204"/>
      <c r="F7" s="191" t="s">
        <v>56</v>
      </c>
      <c r="G7" s="192"/>
      <c r="H7" s="193" t="s">
        <v>55</v>
      </c>
    </row>
    <row r="8" spans="1:8" ht="15" customHeight="1">
      <c r="A8" s="200"/>
      <c r="B8" s="202"/>
      <c r="C8" s="197"/>
      <c r="D8" s="193" t="s">
        <v>52</v>
      </c>
      <c r="E8" s="45" t="s">
        <v>10</v>
      </c>
      <c r="F8" s="193" t="s">
        <v>52</v>
      </c>
      <c r="G8" s="12" t="s">
        <v>10</v>
      </c>
      <c r="H8" s="197"/>
    </row>
    <row r="9" spans="1:8" ht="18" customHeight="1">
      <c r="A9" s="200"/>
      <c r="B9" s="202"/>
      <c r="C9" s="197"/>
      <c r="D9" s="197"/>
      <c r="E9" s="193" t="s">
        <v>57</v>
      </c>
      <c r="F9" s="197"/>
      <c r="G9" s="193" t="s">
        <v>58</v>
      </c>
      <c r="H9" s="197"/>
    </row>
    <row r="10" spans="1:8" ht="42" customHeight="1">
      <c r="A10" s="201"/>
      <c r="B10" s="203"/>
      <c r="C10" s="194"/>
      <c r="D10" s="194"/>
      <c r="E10" s="194"/>
      <c r="F10" s="194"/>
      <c r="G10" s="194"/>
      <c r="H10" s="194"/>
    </row>
    <row r="11" spans="1:8" ht="8.1" customHeight="1">
      <c r="A11" s="29">
        <v>1</v>
      </c>
      <c r="B11" s="29">
        <v>2</v>
      </c>
      <c r="C11" s="29">
        <v>3</v>
      </c>
      <c r="D11" s="29">
        <v>4</v>
      </c>
      <c r="E11" s="29">
        <v>5</v>
      </c>
      <c r="F11" s="29">
        <v>6</v>
      </c>
      <c r="G11" s="29">
        <v>7</v>
      </c>
      <c r="H11" s="29">
        <v>8</v>
      </c>
    </row>
    <row r="12" spans="1:8" ht="19.5" customHeight="1">
      <c r="A12" s="42">
        <v>1</v>
      </c>
      <c r="B12" s="30" t="s">
        <v>131</v>
      </c>
      <c r="C12" s="162">
        <v>30820</v>
      </c>
      <c r="D12" s="162">
        <v>1467017</v>
      </c>
      <c r="E12" s="162"/>
      <c r="F12" s="162">
        <v>1467017</v>
      </c>
      <c r="G12" s="163" t="s">
        <v>134</v>
      </c>
      <c r="H12" s="163">
        <v>30810</v>
      </c>
    </row>
    <row r="13" spans="1:8" ht="19.5" customHeight="1">
      <c r="A13" s="43"/>
      <c r="B13" s="44"/>
      <c r="C13" s="31"/>
      <c r="D13" s="31"/>
      <c r="E13" s="31"/>
      <c r="F13" s="31"/>
      <c r="G13" s="31"/>
      <c r="H13" s="43"/>
    </row>
    <row r="14" spans="1:8" s="8" customFormat="1" ht="19.5" customHeight="1">
      <c r="A14" s="195" t="s">
        <v>1</v>
      </c>
      <c r="B14" s="196"/>
      <c r="C14" s="161">
        <f>C12</f>
        <v>30820</v>
      </c>
      <c r="D14" s="161">
        <v>1466962</v>
      </c>
      <c r="E14" s="161"/>
      <c r="F14" s="161">
        <f>F12</f>
        <v>1467017</v>
      </c>
      <c r="G14" s="168" t="s">
        <v>134</v>
      </c>
      <c r="H14" s="168">
        <v>30810</v>
      </c>
    </row>
    <row r="15" spans="1:8" ht="4.5" customHeight="1"/>
    <row r="16" spans="1:8" ht="12.75" customHeight="1">
      <c r="A16" s="37"/>
    </row>
    <row r="17" spans="1:1">
      <c r="A17" s="37"/>
    </row>
    <row r="18" spans="1:1">
      <c r="A18" s="37"/>
    </row>
    <row r="19" spans="1:1">
      <c r="A19" s="37"/>
    </row>
  </sheetData>
  <mergeCells count="14">
    <mergeCell ref="A7:A10"/>
    <mergeCell ref="B7:B10"/>
    <mergeCell ref="C7:C10"/>
    <mergeCell ref="D7:E7"/>
    <mergeCell ref="E1:H1"/>
    <mergeCell ref="E2:H2"/>
    <mergeCell ref="F7:G7"/>
    <mergeCell ref="G9:G10"/>
    <mergeCell ref="A14:B14"/>
    <mergeCell ref="H7:H10"/>
    <mergeCell ref="D8:D10"/>
    <mergeCell ref="F8:F10"/>
    <mergeCell ref="E9:E10"/>
    <mergeCell ref="A4:G4"/>
  </mergeCells>
  <phoneticPr fontId="10" type="noConversion"/>
  <printOptions horizontalCentered="1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36" sqref="J36"/>
    </sheetView>
  </sheetViews>
  <sheetFormatPr defaultRowHeight="12.7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3"/>
  <sheetViews>
    <sheetView view="pageBreakPreview" zoomScale="60" zoomScaleNormal="100" workbookViewId="0">
      <selection activeCell="H46" sqref="H46"/>
    </sheetView>
  </sheetViews>
  <sheetFormatPr defaultRowHeight="12.75"/>
  <cols>
    <col min="1" max="1" width="4.140625" customWidth="1"/>
    <col min="2" max="2" width="8.140625" customWidth="1"/>
    <col min="3" max="3" width="9.7109375" customWidth="1"/>
    <col min="4" max="4" width="30.7109375" customWidth="1"/>
    <col min="5" max="5" width="20.5703125" customWidth="1"/>
  </cols>
  <sheetData>
    <row r="1" spans="1:5">
      <c r="D1" s="188" t="s">
        <v>148</v>
      </c>
      <c r="E1" s="188"/>
    </row>
    <row r="2" spans="1:5">
      <c r="D2" s="189" t="s">
        <v>140</v>
      </c>
      <c r="E2" s="190"/>
    </row>
    <row r="3" spans="1:5" ht="36.75" customHeight="1">
      <c r="A3" s="208" t="s">
        <v>154</v>
      </c>
      <c r="B3" s="208"/>
      <c r="C3" s="208"/>
      <c r="D3" s="208"/>
      <c r="E3" s="208"/>
    </row>
    <row r="4" spans="1:5">
      <c r="D4" s="2"/>
      <c r="E4" s="36"/>
    </row>
    <row r="5" spans="1:5">
      <c r="A5" s="209" t="s">
        <v>14</v>
      </c>
      <c r="B5" s="209" t="s">
        <v>0</v>
      </c>
      <c r="C5" s="209" t="s">
        <v>8</v>
      </c>
      <c r="D5" s="210" t="s">
        <v>15</v>
      </c>
      <c r="E5" s="193" t="s">
        <v>50</v>
      </c>
    </row>
    <row r="6" spans="1:5">
      <c r="A6" s="209"/>
      <c r="B6" s="209"/>
      <c r="C6" s="209"/>
      <c r="D6" s="210"/>
      <c r="E6" s="197"/>
    </row>
    <row r="7" spans="1:5">
      <c r="A7" s="209"/>
      <c r="B7" s="209"/>
      <c r="C7" s="209"/>
      <c r="D7" s="210"/>
      <c r="E7" s="194"/>
    </row>
    <row r="8" spans="1:5">
      <c r="A8" s="29">
        <v>1</v>
      </c>
      <c r="B8" s="29">
        <v>2</v>
      </c>
      <c r="C8" s="29">
        <v>3</v>
      </c>
      <c r="D8" s="29">
        <v>4</v>
      </c>
      <c r="E8" s="29">
        <v>5</v>
      </c>
    </row>
    <row r="9" spans="1:5" ht="40.5" customHeight="1">
      <c r="A9" s="211" t="s">
        <v>121</v>
      </c>
      <c r="B9" s="212"/>
      <c r="C9" s="213"/>
      <c r="D9" s="46" t="s">
        <v>122</v>
      </c>
      <c r="E9" s="151"/>
    </row>
    <row r="10" spans="1:5">
      <c r="A10" s="151">
        <v>1</v>
      </c>
      <c r="B10" s="151">
        <v>150</v>
      </c>
      <c r="C10" s="151">
        <v>15011</v>
      </c>
      <c r="D10" s="151" t="s">
        <v>124</v>
      </c>
      <c r="E10" s="155">
        <v>17163</v>
      </c>
    </row>
    <row r="11" spans="1:5">
      <c r="A11" s="151">
        <v>2</v>
      </c>
      <c r="B11" s="151">
        <v>600</v>
      </c>
      <c r="C11" s="151">
        <v>60014</v>
      </c>
      <c r="D11" s="151" t="s">
        <v>158</v>
      </c>
      <c r="E11" s="155">
        <v>2824000</v>
      </c>
    </row>
    <row r="12" spans="1:5">
      <c r="A12" s="151">
        <v>3</v>
      </c>
      <c r="B12" s="151">
        <v>750</v>
      </c>
      <c r="C12" s="151">
        <v>75095</v>
      </c>
      <c r="D12" s="151" t="s">
        <v>124</v>
      </c>
      <c r="E12" s="155">
        <v>7680</v>
      </c>
    </row>
    <row r="13" spans="1:5" ht="53.25" customHeight="1">
      <c r="A13" s="211" t="s">
        <v>123</v>
      </c>
      <c r="B13" s="212"/>
      <c r="C13" s="213"/>
      <c r="D13" s="153" t="s">
        <v>35</v>
      </c>
      <c r="E13" s="155"/>
    </row>
    <row r="14" spans="1:5" ht="1.5" customHeight="1">
      <c r="A14" s="152"/>
      <c r="B14" s="152"/>
      <c r="C14" s="152"/>
      <c r="D14" s="152"/>
      <c r="E14" s="154"/>
    </row>
    <row r="15" spans="1:5">
      <c r="A15" s="151">
        <v>1</v>
      </c>
      <c r="B15" s="151">
        <v>851</v>
      </c>
      <c r="C15" s="151">
        <v>85149</v>
      </c>
      <c r="D15" s="151" t="s">
        <v>125</v>
      </c>
      <c r="E15" s="155">
        <v>20000</v>
      </c>
    </row>
    <row r="16" spans="1:5" ht="25.5" customHeight="1">
      <c r="A16" s="151">
        <v>2</v>
      </c>
      <c r="B16" s="151">
        <v>851</v>
      </c>
      <c r="C16" s="151">
        <v>85154</v>
      </c>
      <c r="D16" s="156" t="s">
        <v>126</v>
      </c>
      <c r="E16" s="155">
        <v>145000</v>
      </c>
    </row>
    <row r="17" spans="1:5">
      <c r="A17" s="151">
        <v>3</v>
      </c>
      <c r="B17" s="151">
        <v>852</v>
      </c>
      <c r="C17" s="151">
        <v>85203</v>
      </c>
      <c r="D17" s="151" t="s">
        <v>127</v>
      </c>
      <c r="E17" s="155">
        <v>200000</v>
      </c>
    </row>
    <row r="18" spans="1:5">
      <c r="A18" s="157">
        <v>4</v>
      </c>
      <c r="B18" s="158">
        <v>853</v>
      </c>
      <c r="C18" s="158">
        <v>85329</v>
      </c>
      <c r="D18" s="159" t="s">
        <v>128</v>
      </c>
      <c r="E18" s="155">
        <v>16000</v>
      </c>
    </row>
    <row r="19" spans="1:5" ht="38.25">
      <c r="A19" s="157">
        <v>5</v>
      </c>
      <c r="B19" s="158">
        <v>926</v>
      </c>
      <c r="C19" s="158">
        <v>92605</v>
      </c>
      <c r="D19" s="160" t="s">
        <v>129</v>
      </c>
      <c r="E19" s="155">
        <v>100000</v>
      </c>
    </row>
    <row r="20" spans="1:5">
      <c r="A20" s="157">
        <v>6</v>
      </c>
      <c r="B20" s="158">
        <v>926</v>
      </c>
      <c r="C20" s="158">
        <v>92605</v>
      </c>
      <c r="D20" s="159" t="s">
        <v>130</v>
      </c>
      <c r="E20" s="155">
        <v>400000</v>
      </c>
    </row>
    <row r="21" spans="1:5">
      <c r="A21" s="205" t="s">
        <v>1</v>
      </c>
      <c r="B21" s="206"/>
      <c r="C21" s="206"/>
      <c r="D21" s="207"/>
      <c r="E21" s="161">
        <f>E10+E11+E12+E15+E16+E17+E18+E19+E20</f>
        <v>3729843</v>
      </c>
    </row>
    <row r="23" spans="1:5">
      <c r="A23" s="4"/>
    </row>
  </sheetData>
  <mergeCells count="11">
    <mergeCell ref="D1:E1"/>
    <mergeCell ref="D2:E2"/>
    <mergeCell ref="A21:D21"/>
    <mergeCell ref="A3:E3"/>
    <mergeCell ref="A5:A7"/>
    <mergeCell ref="B5:B7"/>
    <mergeCell ref="C5:C7"/>
    <mergeCell ref="D5:D7"/>
    <mergeCell ref="E5:E7"/>
    <mergeCell ref="A9:C9"/>
    <mergeCell ref="A13:C13"/>
  </mergeCells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"/>
  <sheetViews>
    <sheetView topLeftCell="C1" workbookViewId="0"/>
  </sheetViews>
  <sheetFormatPr defaultRowHeight="12.7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"/>
  <sheetViews>
    <sheetView topLeftCell="D1" workbookViewId="0"/>
  </sheetViews>
  <sheetFormatPr defaultRowHeight="12.7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8"/>
  <sheetViews>
    <sheetView workbookViewId="0">
      <selection activeCell="D18" sqref="D18"/>
    </sheetView>
  </sheetViews>
  <sheetFormatPr defaultRowHeight="12.75"/>
  <cols>
    <col min="1" max="1" width="4.140625" customWidth="1"/>
    <col min="2" max="2" width="8.140625" customWidth="1"/>
    <col min="3" max="3" width="9.7109375" customWidth="1"/>
    <col min="4" max="4" width="44" customWidth="1"/>
    <col min="5" max="5" width="20.5703125" customWidth="1"/>
  </cols>
  <sheetData>
    <row r="1" spans="1:5">
      <c r="D1" s="188" t="s">
        <v>149</v>
      </c>
      <c r="E1" s="188"/>
    </row>
    <row r="2" spans="1:5">
      <c r="D2" s="189"/>
      <c r="E2" s="190"/>
    </row>
    <row r="3" spans="1:5" ht="77.25" customHeight="1">
      <c r="A3" s="214" t="s">
        <v>147</v>
      </c>
      <c r="B3" s="214"/>
      <c r="C3" s="214"/>
      <c r="D3" s="214"/>
      <c r="E3" s="214"/>
    </row>
    <row r="4" spans="1:5" ht="20.100000000000001" customHeight="1">
      <c r="D4" s="2"/>
      <c r="E4" s="36"/>
    </row>
    <row r="5" spans="1:5" ht="20.100000000000001" customHeight="1">
      <c r="A5" s="209" t="s">
        <v>14</v>
      </c>
      <c r="B5" s="209" t="s">
        <v>0</v>
      </c>
      <c r="C5" s="209" t="s">
        <v>8</v>
      </c>
      <c r="D5" s="210" t="s">
        <v>49</v>
      </c>
      <c r="E5" s="193" t="s">
        <v>50</v>
      </c>
    </row>
    <row r="6" spans="1:5" ht="20.100000000000001" customHeight="1">
      <c r="A6" s="209"/>
      <c r="B6" s="209"/>
      <c r="C6" s="209"/>
      <c r="D6" s="210"/>
      <c r="E6" s="197"/>
    </row>
    <row r="7" spans="1:5" ht="20.100000000000001" customHeight="1">
      <c r="A7" s="209"/>
      <c r="B7" s="209"/>
      <c r="C7" s="209"/>
      <c r="D7" s="210"/>
      <c r="E7" s="194"/>
    </row>
    <row r="8" spans="1:5" ht="8.1" customHeight="1">
      <c r="A8" s="29">
        <v>1</v>
      </c>
      <c r="B8" s="29">
        <v>2</v>
      </c>
      <c r="C8" s="29">
        <v>3</v>
      </c>
      <c r="D8" s="29">
        <v>4</v>
      </c>
      <c r="E8" s="29">
        <v>5</v>
      </c>
    </row>
    <row r="9" spans="1:5" ht="23.25" customHeight="1">
      <c r="A9" s="144">
        <v>1</v>
      </c>
      <c r="B9" s="187">
        <v>754</v>
      </c>
      <c r="C9" s="187">
        <v>75404</v>
      </c>
      <c r="D9" s="185" t="s">
        <v>157</v>
      </c>
      <c r="E9" s="186">
        <v>40000</v>
      </c>
    </row>
    <row r="10" spans="1:5" ht="30" customHeight="1">
      <c r="A10" s="146">
        <v>2</v>
      </c>
      <c r="B10" s="182">
        <v>801</v>
      </c>
      <c r="C10" s="182">
        <v>80101</v>
      </c>
      <c r="D10" s="38" t="s">
        <v>118</v>
      </c>
      <c r="E10" s="149">
        <v>200000</v>
      </c>
    </row>
    <row r="11" spans="1:5" ht="30" customHeight="1">
      <c r="A11" s="147">
        <v>3</v>
      </c>
      <c r="B11" s="183">
        <v>801</v>
      </c>
      <c r="C11" s="183">
        <v>80103</v>
      </c>
      <c r="D11" s="39" t="s">
        <v>118</v>
      </c>
      <c r="E11" s="150">
        <v>28000</v>
      </c>
    </row>
    <row r="12" spans="1:5" ht="30" customHeight="1">
      <c r="A12" s="147">
        <v>4</v>
      </c>
      <c r="B12" s="183">
        <v>801</v>
      </c>
      <c r="C12" s="183">
        <v>80104</v>
      </c>
      <c r="D12" s="39" t="s">
        <v>156</v>
      </c>
      <c r="E12" s="150">
        <v>40000</v>
      </c>
    </row>
    <row r="13" spans="1:5" ht="30" customHeight="1">
      <c r="A13" s="147">
        <v>5</v>
      </c>
      <c r="B13" s="183">
        <v>801</v>
      </c>
      <c r="C13" s="183">
        <v>80110</v>
      </c>
      <c r="D13" s="39" t="s">
        <v>119</v>
      </c>
      <c r="E13" s="150">
        <v>160000</v>
      </c>
    </row>
    <row r="14" spans="1:5" ht="30" customHeight="1">
      <c r="A14" s="147">
        <v>6</v>
      </c>
      <c r="B14" s="183">
        <v>921</v>
      </c>
      <c r="C14" s="183">
        <v>92109</v>
      </c>
      <c r="D14" s="39" t="s">
        <v>120</v>
      </c>
      <c r="E14" s="150">
        <v>1800000</v>
      </c>
    </row>
    <row r="15" spans="1:5" ht="30" customHeight="1">
      <c r="A15" s="148">
        <v>7</v>
      </c>
      <c r="B15" s="184">
        <v>921</v>
      </c>
      <c r="C15" s="184">
        <v>92116</v>
      </c>
      <c r="D15" s="40" t="s">
        <v>61</v>
      </c>
      <c r="E15" s="142">
        <v>1135000</v>
      </c>
    </row>
    <row r="16" spans="1:5" s="2" customFormat="1" ht="30" customHeight="1">
      <c r="A16" s="205" t="s">
        <v>1</v>
      </c>
      <c r="B16" s="206"/>
      <c r="C16" s="206"/>
      <c r="D16" s="207"/>
      <c r="E16" s="139">
        <f>SUM(E9:E15)</f>
        <v>3403000</v>
      </c>
    </row>
    <row r="18" spans="1:1">
      <c r="A18" s="4"/>
    </row>
  </sheetData>
  <mergeCells count="9">
    <mergeCell ref="D1:E1"/>
    <mergeCell ref="D2:E2"/>
    <mergeCell ref="A16:D16"/>
    <mergeCell ref="A3:E3"/>
    <mergeCell ref="A5:A7"/>
    <mergeCell ref="B5:B7"/>
    <mergeCell ref="C5:C7"/>
    <mergeCell ref="D5:D7"/>
    <mergeCell ref="E5:E7"/>
  </mergeCells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3"/>
  <sheetViews>
    <sheetView workbookViewId="0">
      <selection activeCell="E26" sqref="E26"/>
    </sheetView>
  </sheetViews>
  <sheetFormatPr defaultRowHeight="12.75"/>
  <cols>
    <col min="1" max="1" width="4" style="2" customWidth="1"/>
    <col min="2" max="2" width="7.28515625" style="2" customWidth="1"/>
    <col min="3" max="3" width="11.85546875" style="2" customWidth="1"/>
    <col min="4" max="4" width="32.85546875" style="2" customWidth="1"/>
    <col min="5" max="5" width="22.42578125" style="2" customWidth="1"/>
    <col min="6" max="16384" width="9.140625" style="2"/>
  </cols>
  <sheetData>
    <row r="1" spans="1:5" ht="26.25" customHeight="1"/>
    <row r="2" spans="1:5" ht="18" customHeight="1">
      <c r="D2" s="216" t="s">
        <v>150</v>
      </c>
      <c r="E2" s="216"/>
    </row>
    <row r="3" spans="1:5" ht="12.75" customHeight="1">
      <c r="D3" s="217"/>
      <c r="E3" s="218"/>
    </row>
    <row r="4" spans="1:5" ht="78" customHeight="1">
      <c r="A4" s="215" t="s">
        <v>48</v>
      </c>
      <c r="B4" s="215"/>
      <c r="C4" s="215"/>
      <c r="D4" s="215"/>
      <c r="E4" s="215"/>
    </row>
    <row r="5" spans="1:5" ht="20.100000000000001" customHeight="1">
      <c r="D5" s="35"/>
      <c r="E5" s="35"/>
    </row>
    <row r="6" spans="1:5" ht="20.100000000000001" customHeight="1">
      <c r="E6" s="36"/>
    </row>
    <row r="7" spans="1:5" ht="20.100000000000001" customHeight="1">
      <c r="A7" s="11" t="s">
        <v>14</v>
      </c>
      <c r="B7" s="11" t="s">
        <v>0</v>
      </c>
      <c r="C7" s="11" t="s">
        <v>8</v>
      </c>
      <c r="D7" s="11" t="s">
        <v>43</v>
      </c>
      <c r="E7" s="11" t="s">
        <v>44</v>
      </c>
    </row>
    <row r="8" spans="1:5" ht="30" customHeight="1">
      <c r="A8" s="145">
        <v>1</v>
      </c>
      <c r="B8" s="138">
        <v>851</v>
      </c>
      <c r="C8" s="138">
        <v>85253</v>
      </c>
      <c r="D8" s="138" t="s">
        <v>63</v>
      </c>
      <c r="E8" s="139">
        <v>33900</v>
      </c>
    </row>
    <row r="10" spans="1:5">
      <c r="A10" s="37"/>
    </row>
    <row r="11" spans="1:5">
      <c r="A11" s="4"/>
    </row>
    <row r="13" spans="1:5">
      <c r="A13" s="4"/>
    </row>
  </sheetData>
  <mergeCells count="3">
    <mergeCell ref="A4:E4"/>
    <mergeCell ref="D2:E2"/>
    <mergeCell ref="D3:E3"/>
  </mergeCells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1"/>
  <sheetViews>
    <sheetView view="pageBreakPreview" zoomScaleNormal="100" workbookViewId="0">
      <selection activeCell="H9" sqref="H9"/>
    </sheetView>
  </sheetViews>
  <sheetFormatPr defaultRowHeight="12.75"/>
  <cols>
    <col min="1" max="1" width="4" style="2" customWidth="1"/>
    <col min="2" max="2" width="8.140625" style="2" customWidth="1"/>
    <col min="3" max="3" width="9.85546875" style="2" customWidth="1"/>
    <col min="4" max="4" width="53.5703125" style="2" customWidth="1"/>
    <col min="5" max="5" width="22.42578125" style="2" customWidth="1"/>
    <col min="6" max="16384" width="9.140625" style="2"/>
  </cols>
  <sheetData>
    <row r="1" spans="1:5" ht="18.75" customHeight="1"/>
    <row r="2" spans="1:5" ht="20.25" customHeight="1">
      <c r="D2" s="216" t="s">
        <v>146</v>
      </c>
      <c r="E2" s="216"/>
    </row>
    <row r="3" spans="1:5" ht="15.75" customHeight="1">
      <c r="D3" s="217"/>
      <c r="E3" s="218"/>
    </row>
    <row r="4" spans="1:5" ht="30" customHeight="1"/>
    <row r="5" spans="1:5" ht="78" customHeight="1">
      <c r="A5" s="215" t="s">
        <v>42</v>
      </c>
      <c r="B5" s="215"/>
      <c r="C5" s="215"/>
      <c r="D5" s="215"/>
      <c r="E5" s="215"/>
    </row>
    <row r="6" spans="1:5" ht="20.100000000000001" customHeight="1">
      <c r="D6" s="35"/>
      <c r="E6" s="35"/>
    </row>
    <row r="7" spans="1:5" ht="20.100000000000001" customHeight="1">
      <c r="E7" s="36"/>
    </row>
    <row r="8" spans="1:5" ht="20.100000000000001" customHeight="1">
      <c r="A8" s="11" t="s">
        <v>14</v>
      </c>
      <c r="B8" s="11" t="s">
        <v>0</v>
      </c>
      <c r="C8" s="11" t="s">
        <v>8</v>
      </c>
      <c r="D8" s="11" t="s">
        <v>43</v>
      </c>
      <c r="E8" s="11" t="s">
        <v>44</v>
      </c>
    </row>
    <row r="9" spans="1:5" ht="30" customHeight="1">
      <c r="A9" s="144" t="s">
        <v>45</v>
      </c>
      <c r="B9" s="219" t="s">
        <v>7</v>
      </c>
      <c r="C9" s="220"/>
      <c r="D9" s="220"/>
      <c r="E9" s="221"/>
    </row>
    <row r="10" spans="1:5" ht="30" customHeight="1">
      <c r="A10" s="140">
        <v>1</v>
      </c>
      <c r="B10" s="138">
        <v>756</v>
      </c>
      <c r="C10" s="138">
        <v>75618</v>
      </c>
      <c r="D10" s="138" t="s">
        <v>117</v>
      </c>
      <c r="E10" s="139">
        <v>660000</v>
      </c>
    </row>
    <row r="11" spans="1:5" ht="30" customHeight="1">
      <c r="A11" s="140"/>
      <c r="B11" s="41"/>
      <c r="C11" s="41"/>
      <c r="D11" s="41"/>
      <c r="E11" s="41"/>
    </row>
    <row r="12" spans="1:5" ht="30" customHeight="1">
      <c r="A12" s="143" t="s">
        <v>46</v>
      </c>
      <c r="B12" s="222" t="s">
        <v>47</v>
      </c>
      <c r="C12" s="223"/>
      <c r="D12" s="223"/>
      <c r="E12" s="224"/>
    </row>
    <row r="13" spans="1:5" ht="30" customHeight="1">
      <c r="A13" s="141">
        <v>1</v>
      </c>
      <c r="B13" s="138">
        <v>851</v>
      </c>
      <c r="C13" s="138">
        <v>85152</v>
      </c>
      <c r="D13" s="138" t="s">
        <v>64</v>
      </c>
      <c r="E13" s="139">
        <v>2000</v>
      </c>
    </row>
    <row r="14" spans="1:5" ht="30" customHeight="1">
      <c r="A14" s="141">
        <v>2</v>
      </c>
      <c r="B14" s="138">
        <v>851</v>
      </c>
      <c r="C14" s="138">
        <v>85154</v>
      </c>
      <c r="D14" s="138" t="s">
        <v>74</v>
      </c>
      <c r="E14" s="139">
        <v>624100</v>
      </c>
    </row>
    <row r="15" spans="1:5" ht="30" customHeight="1">
      <c r="A15" s="164"/>
      <c r="B15" s="165"/>
      <c r="C15" s="165"/>
      <c r="D15" s="167" t="s">
        <v>133</v>
      </c>
      <c r="E15" s="166">
        <f>E13+E14</f>
        <v>626100</v>
      </c>
    </row>
    <row r="18" spans="1:1">
      <c r="A18" s="37"/>
    </row>
    <row r="19" spans="1:1">
      <c r="A19" s="4"/>
    </row>
    <row r="21" spans="1:1">
      <c r="A21" s="4"/>
    </row>
  </sheetData>
  <mergeCells count="5">
    <mergeCell ref="A5:E5"/>
    <mergeCell ref="B9:E9"/>
    <mergeCell ref="B12:E12"/>
    <mergeCell ref="D2:E2"/>
    <mergeCell ref="D3:E3"/>
  </mergeCells>
  <phoneticPr fontId="10" type="noConversion"/>
  <pageMargins left="0.75" right="0.75" top="1" bottom="1" header="0.5" footer="0.5"/>
  <pageSetup paperSize="9" scale="8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H12"/>
  <sheetViews>
    <sheetView zoomScaleNormal="100" workbookViewId="0">
      <selection activeCell="E2" sqref="E2:H2"/>
    </sheetView>
  </sheetViews>
  <sheetFormatPr defaultRowHeight="12.75"/>
  <cols>
    <col min="1" max="1" width="6.28515625" style="2" customWidth="1"/>
    <col min="2" max="2" width="8.85546875" style="2" customWidth="1"/>
    <col min="3" max="3" width="27.7109375" style="2" customWidth="1"/>
    <col min="4" max="4" width="14.28515625" style="2" customWidth="1"/>
    <col min="5" max="5" width="13.140625" style="2" customWidth="1"/>
    <col min="6" max="6" width="13.5703125" style="2" customWidth="1"/>
    <col min="7" max="7" width="12.28515625" style="2" customWidth="1"/>
    <col min="8" max="8" width="40.140625" customWidth="1"/>
  </cols>
  <sheetData>
    <row r="1" spans="1:8">
      <c r="E1" s="216" t="s">
        <v>153</v>
      </c>
      <c r="F1" s="188"/>
      <c r="G1" s="188"/>
      <c r="H1" s="188"/>
    </row>
    <row r="2" spans="1:8">
      <c r="E2" s="217"/>
      <c r="F2" s="190"/>
      <c r="G2" s="190"/>
      <c r="H2" s="190"/>
    </row>
    <row r="3" spans="1:8" ht="48.75" customHeight="1">
      <c r="A3" s="208" t="s">
        <v>40</v>
      </c>
      <c r="B3" s="208"/>
      <c r="C3" s="208"/>
      <c r="D3" s="208"/>
      <c r="E3" s="208"/>
      <c r="F3" s="208"/>
      <c r="G3" s="208"/>
      <c r="H3" s="208"/>
    </row>
    <row r="4" spans="1:8">
      <c r="H4" s="34"/>
    </row>
    <row r="5" spans="1:8" s="28" customFormat="1" ht="20.25" customHeight="1">
      <c r="A5" s="199" t="s">
        <v>0</v>
      </c>
      <c r="B5" s="199" t="s">
        <v>8</v>
      </c>
      <c r="C5" s="199" t="s">
        <v>35</v>
      </c>
      <c r="D5" s="193" t="s">
        <v>33</v>
      </c>
      <c r="E5" s="193" t="s">
        <v>39</v>
      </c>
      <c r="F5" s="191" t="s">
        <v>34</v>
      </c>
      <c r="G5" s="192"/>
      <c r="H5" s="33"/>
    </row>
    <row r="6" spans="1:8" s="28" customFormat="1" ht="65.25" customHeight="1">
      <c r="A6" s="201"/>
      <c r="B6" s="201"/>
      <c r="C6" s="201"/>
      <c r="D6" s="194"/>
      <c r="E6" s="194"/>
      <c r="F6" s="12" t="s">
        <v>36</v>
      </c>
      <c r="G6" s="12" t="s">
        <v>37</v>
      </c>
      <c r="H6" s="32" t="s">
        <v>41</v>
      </c>
    </row>
    <row r="7" spans="1:8" ht="9" customHeight="1">
      <c r="A7" s="29">
        <v>1</v>
      </c>
      <c r="B7" s="29">
        <v>2</v>
      </c>
      <c r="C7" s="29">
        <v>3</v>
      </c>
      <c r="D7" s="29">
        <v>4</v>
      </c>
      <c r="E7" s="29">
        <v>5</v>
      </c>
      <c r="F7" s="29">
        <v>6</v>
      </c>
      <c r="G7" s="29">
        <v>7</v>
      </c>
      <c r="H7" s="29">
        <v>8</v>
      </c>
    </row>
    <row r="8" spans="1:8" ht="37.5" customHeight="1">
      <c r="A8" s="63">
        <v>801</v>
      </c>
      <c r="B8" s="63">
        <v>80114</v>
      </c>
      <c r="C8" s="134" t="s">
        <v>116</v>
      </c>
      <c r="D8" s="64">
        <v>265000</v>
      </c>
      <c r="E8" s="64">
        <v>265000</v>
      </c>
      <c r="F8" s="64">
        <v>265000</v>
      </c>
      <c r="G8" s="7"/>
      <c r="H8" s="135" t="s">
        <v>115</v>
      </c>
    </row>
    <row r="9" spans="1:8" ht="20.100000000000001" customHeight="1">
      <c r="A9" s="7"/>
      <c r="B9" s="7"/>
      <c r="C9" s="7"/>
      <c r="D9" s="7"/>
      <c r="E9" s="7"/>
      <c r="F9" s="7"/>
      <c r="G9" s="7"/>
      <c r="H9" s="7"/>
    </row>
    <row r="10" spans="1:8" ht="20.100000000000001" customHeight="1">
      <c r="A10" s="7"/>
      <c r="B10" s="7"/>
      <c r="C10" s="136" t="s">
        <v>1</v>
      </c>
      <c r="D10" s="137">
        <v>265000</v>
      </c>
      <c r="E10" s="137">
        <v>265000</v>
      </c>
      <c r="F10" s="137">
        <v>265000</v>
      </c>
      <c r="G10" s="7"/>
      <c r="H10" s="7"/>
    </row>
    <row r="12" spans="1:8">
      <c r="A12" s="4"/>
    </row>
  </sheetData>
  <mergeCells count="9">
    <mergeCell ref="E1:H1"/>
    <mergeCell ref="E2:H2"/>
    <mergeCell ref="A3:H3"/>
    <mergeCell ref="F5:G5"/>
    <mergeCell ref="E5:E6"/>
    <mergeCell ref="D5:D6"/>
    <mergeCell ref="C5:C6"/>
    <mergeCell ref="B5:B6"/>
    <mergeCell ref="A5:A6"/>
  </mergeCells>
  <phoneticPr fontId="10" type="noConversion"/>
  <pageMargins left="0.75" right="0.75" top="1" bottom="1" header="0.5" footer="0.5"/>
  <pageSetup paperSize="9" scale="9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17"/>
  <sheetViews>
    <sheetView workbookViewId="0">
      <selection activeCell="C18" sqref="C18"/>
    </sheetView>
  </sheetViews>
  <sheetFormatPr defaultRowHeight="12.75"/>
  <cols>
    <col min="1" max="1" width="11.28515625" style="2" customWidth="1"/>
    <col min="2" max="2" width="12.42578125" style="2" customWidth="1"/>
    <col min="3" max="3" width="42.7109375" style="2" customWidth="1"/>
    <col min="4" max="4" width="14.28515625" style="2" customWidth="1"/>
    <col min="5" max="5" width="14.85546875" style="2" customWidth="1"/>
    <col min="6" max="6" width="13.5703125" style="2" customWidth="1"/>
    <col min="7" max="7" width="15.85546875" customWidth="1"/>
  </cols>
  <sheetData>
    <row r="1" spans="1:7">
      <c r="D1" s="217" t="s">
        <v>152</v>
      </c>
      <c r="E1" s="190"/>
      <c r="F1" s="190"/>
      <c r="G1" s="190"/>
    </row>
    <row r="2" spans="1:7">
      <c r="D2" s="217"/>
      <c r="E2" s="190"/>
      <c r="F2" s="190"/>
      <c r="G2" s="190"/>
    </row>
    <row r="3" spans="1:7" ht="48.75" customHeight="1">
      <c r="A3" s="208" t="s">
        <v>38</v>
      </c>
      <c r="B3" s="208"/>
      <c r="C3" s="208"/>
      <c r="D3" s="208"/>
      <c r="E3" s="208"/>
      <c r="F3" s="208"/>
      <c r="G3" s="208"/>
    </row>
    <row r="4" spans="1:7">
      <c r="G4" s="27"/>
    </row>
    <row r="5" spans="1:7" s="28" customFormat="1" ht="20.25" customHeight="1">
      <c r="A5" s="209" t="s">
        <v>0</v>
      </c>
      <c r="B5" s="199" t="s">
        <v>8</v>
      </c>
      <c r="C5" s="199" t="s">
        <v>35</v>
      </c>
      <c r="D5" s="210" t="s">
        <v>33</v>
      </c>
      <c r="E5" s="210" t="s">
        <v>39</v>
      </c>
      <c r="F5" s="210" t="s">
        <v>34</v>
      </c>
      <c r="G5" s="210"/>
    </row>
    <row r="6" spans="1:7" s="28" customFormat="1" ht="65.25" customHeight="1">
      <c r="A6" s="209"/>
      <c r="B6" s="201"/>
      <c r="C6" s="201"/>
      <c r="D6" s="209"/>
      <c r="E6" s="210"/>
      <c r="F6" s="12" t="s">
        <v>36</v>
      </c>
      <c r="G6" s="12" t="s">
        <v>37</v>
      </c>
    </row>
    <row r="7" spans="1:7" ht="9" customHeight="1">
      <c r="A7" s="29">
        <v>1</v>
      </c>
      <c r="B7" s="29">
        <v>2</v>
      </c>
      <c r="C7" s="29">
        <v>3</v>
      </c>
      <c r="D7" s="29">
        <v>4</v>
      </c>
      <c r="E7" s="29">
        <v>5</v>
      </c>
      <c r="F7" s="29">
        <v>6</v>
      </c>
      <c r="G7" s="29">
        <v>7</v>
      </c>
    </row>
    <row r="8" spans="1:7" ht="20.100000000000001" customHeight="1">
      <c r="A8" s="63">
        <v>750</v>
      </c>
      <c r="B8" s="61">
        <v>75011</v>
      </c>
      <c r="C8" s="50" t="s">
        <v>69</v>
      </c>
      <c r="D8" s="51">
        <v>310513</v>
      </c>
      <c r="E8" s="51">
        <v>310513</v>
      </c>
      <c r="F8" s="51">
        <v>310513</v>
      </c>
      <c r="G8" s="7"/>
    </row>
    <row r="9" spans="1:7" ht="29.25" customHeight="1">
      <c r="A9" s="63">
        <v>751</v>
      </c>
      <c r="B9" s="61">
        <v>75101</v>
      </c>
      <c r="C9" s="50" t="s">
        <v>132</v>
      </c>
      <c r="D9" s="51">
        <v>6799</v>
      </c>
      <c r="E9" s="51">
        <v>6799</v>
      </c>
      <c r="F9" s="51">
        <v>6799</v>
      </c>
      <c r="G9" s="7"/>
    </row>
    <row r="10" spans="1:7" ht="20.100000000000001" customHeight="1">
      <c r="A10" s="62">
        <v>754</v>
      </c>
      <c r="B10" s="49">
        <v>75414</v>
      </c>
      <c r="C10" s="50" t="s">
        <v>67</v>
      </c>
      <c r="D10" s="51">
        <v>1400</v>
      </c>
      <c r="E10" s="51">
        <v>1400</v>
      </c>
      <c r="F10" s="51">
        <v>1400</v>
      </c>
      <c r="G10" s="7"/>
    </row>
    <row r="11" spans="1:7" ht="20.100000000000001" customHeight="1">
      <c r="A11" s="62">
        <v>851</v>
      </c>
      <c r="B11" s="49">
        <v>85195</v>
      </c>
      <c r="C11" s="50" t="s">
        <v>155</v>
      </c>
      <c r="D11" s="51">
        <v>1000</v>
      </c>
      <c r="E11" s="51">
        <v>1000</v>
      </c>
      <c r="F11" s="51">
        <v>1000</v>
      </c>
      <c r="G11" s="7"/>
    </row>
    <row r="12" spans="1:7" ht="51.75" customHeight="1">
      <c r="A12" s="63">
        <v>852</v>
      </c>
      <c r="B12" s="61">
        <v>85212</v>
      </c>
      <c r="C12" s="50" t="s">
        <v>75</v>
      </c>
      <c r="D12" s="53">
        <v>9115000</v>
      </c>
      <c r="E12" s="51">
        <v>9115000</v>
      </c>
      <c r="F12" s="51">
        <v>9115000</v>
      </c>
      <c r="G12" s="7"/>
    </row>
    <row r="13" spans="1:7" ht="64.5" customHeight="1">
      <c r="A13" s="63">
        <v>852</v>
      </c>
      <c r="B13" s="61">
        <v>85213</v>
      </c>
      <c r="C13" s="50" t="s">
        <v>76</v>
      </c>
      <c r="D13" s="53">
        <v>16000</v>
      </c>
      <c r="E13" s="51">
        <v>16000</v>
      </c>
      <c r="F13" s="64">
        <v>16000</v>
      </c>
      <c r="G13" s="7"/>
    </row>
    <row r="14" spans="1:7" ht="20.100000000000001" customHeight="1">
      <c r="A14" s="48"/>
      <c r="B14" s="50"/>
      <c r="C14" s="51"/>
      <c r="D14" s="52"/>
      <c r="E14" s="52"/>
      <c r="F14" s="7"/>
      <c r="G14" s="7"/>
    </row>
    <row r="15" spans="1:7" ht="20.100000000000001" customHeight="1">
      <c r="A15" s="7"/>
      <c r="B15" s="59"/>
      <c r="C15" s="59" t="s">
        <v>1</v>
      </c>
      <c r="D15" s="65">
        <f>D8+D9+D10+D11+D12+D13</f>
        <v>9450712</v>
      </c>
      <c r="E15" s="65">
        <f>E8+E9+E10+E11+E12+E13</f>
        <v>9450712</v>
      </c>
      <c r="F15" s="65">
        <f>F8+F9+F10+F11+F12+F13</f>
        <v>9450712</v>
      </c>
      <c r="G15" s="65"/>
    </row>
    <row r="17" spans="1:1">
      <c r="A17" s="4"/>
    </row>
  </sheetData>
  <mergeCells count="9">
    <mergeCell ref="D1:G1"/>
    <mergeCell ref="D2:G2"/>
    <mergeCell ref="A3:G3"/>
    <mergeCell ref="A5:A6"/>
    <mergeCell ref="B5:B6"/>
    <mergeCell ref="C5:C6"/>
    <mergeCell ref="D5:D6"/>
    <mergeCell ref="E5:E6"/>
    <mergeCell ref="F5:G5"/>
  </mergeCells>
  <phoneticPr fontId="10" type="noConversion"/>
  <pageMargins left="0.75" right="0.75" top="1" bottom="1" header="0.5" footer="0.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G22"/>
  <sheetViews>
    <sheetView workbookViewId="0">
      <selection activeCell="D26" sqref="D26"/>
    </sheetView>
  </sheetViews>
  <sheetFormatPr defaultRowHeight="12.75"/>
  <cols>
    <col min="1" max="1" width="4.7109375" style="2" bestFit="1" customWidth="1"/>
    <col min="2" max="2" width="40.140625" style="2" bestFit="1" customWidth="1"/>
    <col min="3" max="3" width="14" style="2" customWidth="1"/>
    <col min="4" max="4" width="17.140625" style="2" customWidth="1"/>
    <col min="5" max="5" width="9.140625" style="2" customWidth="1"/>
    <col min="6" max="6" width="9.140625" style="2"/>
    <col min="7" max="7" width="13.42578125" style="2" bestFit="1" customWidth="1"/>
    <col min="8" max="16384" width="9.140625" style="2"/>
  </cols>
  <sheetData>
    <row r="1" spans="1:7" ht="17.25" customHeight="1">
      <c r="B1" s="216" t="s">
        <v>141</v>
      </c>
      <c r="C1" s="216"/>
      <c r="D1" s="216"/>
    </row>
    <row r="2" spans="1:7" ht="12.75" customHeight="1">
      <c r="C2" s="217"/>
      <c r="D2" s="218"/>
    </row>
    <row r="3" spans="1:7" ht="29.25" customHeight="1"/>
    <row r="4" spans="1:7" ht="27" customHeight="1">
      <c r="A4" s="214" t="s">
        <v>142</v>
      </c>
      <c r="B4" s="214"/>
      <c r="C4" s="214"/>
      <c r="D4" s="214"/>
    </row>
    <row r="5" spans="1:7" ht="6.75" customHeight="1">
      <c r="A5" s="9"/>
    </row>
    <row r="6" spans="1:7">
      <c r="D6" s="10"/>
    </row>
    <row r="7" spans="1:7" ht="15" customHeight="1">
      <c r="A7" s="209" t="s">
        <v>14</v>
      </c>
      <c r="B7" s="209" t="s">
        <v>15</v>
      </c>
      <c r="C7" s="210" t="s">
        <v>16</v>
      </c>
      <c r="D7" s="210" t="s">
        <v>143</v>
      </c>
    </row>
    <row r="8" spans="1:7" ht="15" customHeight="1">
      <c r="A8" s="209"/>
      <c r="B8" s="209"/>
      <c r="C8" s="209"/>
      <c r="D8" s="210"/>
    </row>
    <row r="9" spans="1:7" ht="15.75" customHeight="1">
      <c r="A9" s="209"/>
      <c r="B9" s="209"/>
      <c r="C9" s="209"/>
      <c r="D9" s="210"/>
    </row>
    <row r="10" spans="1:7" s="15" customFormat="1" ht="9.75" customHeight="1">
      <c r="A10" s="13">
        <v>1</v>
      </c>
      <c r="B10" s="13">
        <v>2</v>
      </c>
      <c r="C10" s="13">
        <v>3</v>
      </c>
      <c r="D10" s="14">
        <v>4</v>
      </c>
    </row>
    <row r="11" spans="1:7" s="18" customFormat="1" ht="13.5" customHeight="1">
      <c r="A11" s="16" t="s">
        <v>17</v>
      </c>
      <c r="B11" s="17" t="s">
        <v>18</v>
      </c>
      <c r="C11" s="16"/>
      <c r="D11" s="56">
        <v>116939221.11</v>
      </c>
    </row>
    <row r="12" spans="1:7" ht="15.75" customHeight="1">
      <c r="A12" s="16" t="s">
        <v>19</v>
      </c>
      <c r="B12" s="17" t="s">
        <v>20</v>
      </c>
      <c r="C12" s="16"/>
      <c r="D12" s="54">
        <v>125956654</v>
      </c>
    </row>
    <row r="13" spans="1:7" ht="14.25" customHeight="1">
      <c r="A13" s="16" t="s">
        <v>21</v>
      </c>
      <c r="B13" s="17" t="s">
        <v>22</v>
      </c>
      <c r="C13" s="19"/>
      <c r="D13" s="57">
        <f>D11-D12</f>
        <v>-9017432.8900000006</v>
      </c>
    </row>
    <row r="14" spans="1:7" ht="18.95" customHeight="1">
      <c r="A14" s="225" t="s">
        <v>23</v>
      </c>
      <c r="B14" s="226"/>
      <c r="C14" s="19"/>
      <c r="D14" s="57">
        <f>D15+D16+D17</f>
        <v>12857831.890000001</v>
      </c>
    </row>
    <row r="15" spans="1:7" ht="15.75" customHeight="1">
      <c r="A15" s="176">
        <v>1</v>
      </c>
      <c r="B15" s="175" t="s">
        <v>24</v>
      </c>
      <c r="C15" s="16" t="s">
        <v>25</v>
      </c>
      <c r="D15" s="57">
        <v>123600</v>
      </c>
    </row>
    <row r="16" spans="1:7" ht="15" customHeight="1">
      <c r="A16" s="16">
        <v>2</v>
      </c>
      <c r="B16" s="175" t="s">
        <v>26</v>
      </c>
      <c r="C16" s="16" t="s">
        <v>27</v>
      </c>
      <c r="D16" s="54">
        <v>11000000</v>
      </c>
      <c r="G16" s="60"/>
    </row>
    <row r="17" spans="1:7" ht="15" customHeight="1">
      <c r="A17" s="16">
        <v>3</v>
      </c>
      <c r="B17" s="175" t="s">
        <v>144</v>
      </c>
      <c r="C17" s="16" t="s">
        <v>145</v>
      </c>
      <c r="D17" s="54">
        <v>1734231.89</v>
      </c>
      <c r="G17" s="60"/>
    </row>
    <row r="18" spans="1:7" ht="18.95" customHeight="1">
      <c r="A18" s="225" t="s">
        <v>28</v>
      </c>
      <c r="B18" s="226"/>
      <c r="C18" s="16"/>
      <c r="D18" s="54">
        <f>D19+D20</f>
        <v>3840399</v>
      </c>
      <c r="G18" s="60"/>
    </row>
    <row r="19" spans="1:7" ht="16.5" customHeight="1">
      <c r="A19" s="16" t="s">
        <v>17</v>
      </c>
      <c r="B19" s="19" t="s">
        <v>29</v>
      </c>
      <c r="C19" s="16" t="s">
        <v>30</v>
      </c>
      <c r="D19" s="54">
        <v>240399</v>
      </c>
    </row>
    <row r="20" spans="1:7" ht="15" customHeight="1">
      <c r="A20" s="21">
        <v>2</v>
      </c>
      <c r="B20" s="20" t="s">
        <v>31</v>
      </c>
      <c r="C20" s="21" t="s">
        <v>32</v>
      </c>
      <c r="D20" s="55">
        <v>3600000</v>
      </c>
    </row>
    <row r="21" spans="1:7">
      <c r="A21" s="23"/>
      <c r="B21" s="24"/>
      <c r="C21" s="25"/>
    </row>
    <row r="22" spans="1:7" ht="12.75" customHeight="1">
      <c r="A22" s="26"/>
      <c r="B22" s="227"/>
      <c r="C22" s="228"/>
      <c r="D22" s="228"/>
    </row>
  </sheetData>
  <mergeCells count="10">
    <mergeCell ref="C2:D2"/>
    <mergeCell ref="B1:D1"/>
    <mergeCell ref="A14:B14"/>
    <mergeCell ref="A18:B18"/>
    <mergeCell ref="B22:D22"/>
    <mergeCell ref="A4:D4"/>
    <mergeCell ref="A7:A9"/>
    <mergeCell ref="B7:B9"/>
    <mergeCell ref="C7:C9"/>
    <mergeCell ref="D7:D9"/>
  </mergeCells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G94"/>
  <sheetViews>
    <sheetView tabSelected="1" view="pageBreakPreview" zoomScaleNormal="100" workbookViewId="0">
      <selection activeCell="I12" sqref="I12"/>
    </sheetView>
  </sheetViews>
  <sheetFormatPr defaultRowHeight="12.75"/>
  <cols>
    <col min="1" max="1" width="6.85546875" customWidth="1"/>
    <col min="2" max="2" width="39.140625" customWidth="1"/>
    <col min="3" max="3" width="17.28515625" customWidth="1"/>
    <col min="4" max="4" width="18.140625" customWidth="1"/>
    <col min="5" max="5" width="16.85546875" customWidth="1"/>
    <col min="6" max="6" width="16.7109375" customWidth="1"/>
    <col min="7" max="7" width="18.140625" customWidth="1"/>
  </cols>
  <sheetData>
    <row r="1" spans="1:7" ht="18">
      <c r="A1" s="3"/>
      <c r="B1" s="66"/>
      <c r="C1" s="3"/>
      <c r="D1" s="3"/>
      <c r="E1" s="188" t="s">
        <v>137</v>
      </c>
      <c r="F1" s="188"/>
      <c r="G1" s="188"/>
    </row>
    <row r="2" spans="1:7" ht="22.5" customHeight="1">
      <c r="A2" s="3"/>
      <c r="B2" s="66"/>
      <c r="C2" s="3"/>
      <c r="D2" s="3"/>
      <c r="E2" s="3"/>
      <c r="F2" s="3"/>
      <c r="G2" s="3"/>
    </row>
    <row r="3" spans="1:7" ht="13.5" thickBot="1">
      <c r="A3" s="3"/>
      <c r="B3" s="3"/>
      <c r="C3" s="1" t="s">
        <v>13</v>
      </c>
      <c r="D3" s="3"/>
      <c r="E3" s="3"/>
      <c r="F3" s="3"/>
      <c r="G3" s="3"/>
    </row>
    <row r="4" spans="1:7" s="5" customFormat="1" ht="15" customHeight="1">
      <c r="A4" s="233" t="s">
        <v>0</v>
      </c>
      <c r="B4" s="235" t="s">
        <v>12</v>
      </c>
      <c r="C4" s="231" t="s">
        <v>136</v>
      </c>
      <c r="D4" s="231"/>
      <c r="E4" s="231"/>
      <c r="F4" s="231"/>
      <c r="G4" s="232"/>
    </row>
    <row r="5" spans="1:7" s="5" customFormat="1" ht="13.5" customHeight="1">
      <c r="A5" s="234"/>
      <c r="B5" s="236"/>
      <c r="C5" s="237" t="s">
        <v>77</v>
      </c>
      <c r="D5" s="240" t="s">
        <v>2</v>
      </c>
      <c r="E5" s="241"/>
      <c r="F5" s="242" t="s">
        <v>34</v>
      </c>
      <c r="G5" s="244"/>
    </row>
    <row r="6" spans="1:7" s="5" customFormat="1" ht="6" hidden="1" customHeight="1">
      <c r="A6" s="67"/>
      <c r="B6" s="68"/>
      <c r="C6" s="238"/>
      <c r="D6" s="69"/>
      <c r="E6" s="70"/>
      <c r="F6" s="243"/>
      <c r="G6" s="245"/>
    </row>
    <row r="7" spans="1:7" s="6" customFormat="1" ht="70.5" customHeight="1">
      <c r="A7" s="67"/>
      <c r="B7" s="71"/>
      <c r="C7" s="239"/>
      <c r="D7" s="72" t="s">
        <v>3</v>
      </c>
      <c r="E7" s="72" t="s">
        <v>9</v>
      </c>
      <c r="F7" s="58" t="s">
        <v>4</v>
      </c>
      <c r="G7" s="73" t="s">
        <v>5</v>
      </c>
    </row>
    <row r="8" spans="1:7" s="131" customFormat="1" ht="13.5" customHeight="1">
      <c r="A8" s="127">
        <v>1</v>
      </c>
      <c r="B8" s="128">
        <v>2</v>
      </c>
      <c r="C8" s="129">
        <v>3</v>
      </c>
      <c r="D8" s="129">
        <v>4</v>
      </c>
      <c r="E8" s="129">
        <v>5</v>
      </c>
      <c r="F8" s="129">
        <v>6</v>
      </c>
      <c r="G8" s="130">
        <v>7</v>
      </c>
    </row>
    <row r="9" spans="1:7" s="131" customFormat="1" ht="13.5" customHeight="1">
      <c r="A9" s="74">
        <v>600</v>
      </c>
      <c r="B9" s="75" t="s">
        <v>73</v>
      </c>
      <c r="C9" s="117">
        <v>3000000</v>
      </c>
      <c r="D9" s="118"/>
      <c r="E9" s="171">
        <v>3000000</v>
      </c>
      <c r="F9" s="180">
        <v>3000000</v>
      </c>
      <c r="G9" s="169"/>
    </row>
    <row r="10" spans="1:7" s="131" customFormat="1" ht="41.25" customHeight="1">
      <c r="A10" s="74"/>
      <c r="B10" s="77" t="s">
        <v>138</v>
      </c>
      <c r="C10" s="86">
        <f t="shared" ref="C10:C76" si="0">D10+E10+F10+G10</f>
        <v>6000000</v>
      </c>
      <c r="D10" s="115"/>
      <c r="E10" s="170">
        <v>3000000</v>
      </c>
      <c r="F10" s="170">
        <v>3000000</v>
      </c>
      <c r="G10" s="169"/>
    </row>
    <row r="11" spans="1:7" ht="24.75" customHeight="1">
      <c r="A11" s="74">
        <v>700</v>
      </c>
      <c r="B11" s="75" t="s">
        <v>72</v>
      </c>
      <c r="C11" s="117">
        <f>D11+E11</f>
        <v>24550000</v>
      </c>
      <c r="D11" s="118">
        <f>D12+D13+D14+D15+D16</f>
        <v>14000000</v>
      </c>
      <c r="E11" s="116">
        <f>E15+E16</f>
        <v>10550000</v>
      </c>
      <c r="F11" s="118">
        <f>F12+F13+F14+F15+F16</f>
        <v>0</v>
      </c>
      <c r="G11" s="119">
        <f>G12+G13+G14+G15+G16</f>
        <v>0</v>
      </c>
    </row>
    <row r="12" spans="1:7" ht="67.5" customHeight="1">
      <c r="A12" s="76"/>
      <c r="B12" s="77" t="s">
        <v>78</v>
      </c>
      <c r="C12" s="86">
        <f t="shared" si="0"/>
        <v>12000000</v>
      </c>
      <c r="D12" s="115">
        <v>12000000</v>
      </c>
      <c r="E12" s="84"/>
      <c r="F12" s="84"/>
      <c r="G12" s="85"/>
    </row>
    <row r="13" spans="1:7" ht="36.75" customHeight="1">
      <c r="A13" s="78"/>
      <c r="B13" s="77" t="s">
        <v>79</v>
      </c>
      <c r="C13" s="86">
        <v>1600000</v>
      </c>
      <c r="D13" s="84">
        <v>1600000</v>
      </c>
      <c r="E13" s="84"/>
      <c r="F13" s="84"/>
      <c r="G13" s="85"/>
    </row>
    <row r="14" spans="1:7" ht="80.25" customHeight="1">
      <c r="A14" s="78"/>
      <c r="B14" s="77" t="s">
        <v>80</v>
      </c>
      <c r="C14" s="86">
        <v>400000</v>
      </c>
      <c r="D14" s="84">
        <v>400000</v>
      </c>
      <c r="E14" s="84"/>
      <c r="F14" s="84"/>
      <c r="G14" s="85"/>
    </row>
    <row r="15" spans="1:7" ht="42.75" customHeight="1">
      <c r="A15" s="78"/>
      <c r="B15" s="77" t="s">
        <v>81</v>
      </c>
      <c r="C15" s="86">
        <v>50000</v>
      </c>
      <c r="D15" s="84"/>
      <c r="E15" s="84">
        <v>50000</v>
      </c>
      <c r="F15" s="84"/>
      <c r="G15" s="85"/>
    </row>
    <row r="16" spans="1:7" ht="39.75" customHeight="1" thickBot="1">
      <c r="A16" s="79"/>
      <c r="B16" s="80" t="s">
        <v>82</v>
      </c>
      <c r="C16" s="91">
        <f t="shared" si="0"/>
        <v>10500000</v>
      </c>
      <c r="D16" s="91"/>
      <c r="E16" s="120">
        <v>10500000</v>
      </c>
      <c r="F16" s="120"/>
      <c r="G16" s="92"/>
    </row>
    <row r="17" spans="1:7" ht="20.100000000000001" customHeight="1">
      <c r="A17" s="81">
        <v>710</v>
      </c>
      <c r="B17" s="82" t="s">
        <v>71</v>
      </c>
      <c r="C17" s="108">
        <f>C18</f>
        <v>265577</v>
      </c>
      <c r="D17" s="94">
        <v>265577</v>
      </c>
      <c r="E17" s="121"/>
      <c r="F17" s="121"/>
      <c r="G17" s="122"/>
    </row>
    <row r="18" spans="1:7" ht="20.100000000000001" customHeight="1">
      <c r="A18" s="78"/>
      <c r="B18" s="77" t="s">
        <v>83</v>
      </c>
      <c r="C18" s="86">
        <f t="shared" si="0"/>
        <v>265577</v>
      </c>
      <c r="D18" s="84">
        <v>265577</v>
      </c>
      <c r="E18" s="84"/>
      <c r="F18" s="84"/>
      <c r="G18" s="85"/>
    </row>
    <row r="19" spans="1:7" ht="20.100000000000001" customHeight="1">
      <c r="A19" s="132" t="s">
        <v>84</v>
      </c>
      <c r="B19" s="83" t="s">
        <v>70</v>
      </c>
      <c r="C19" s="117">
        <f>C20+C21+C22+C23</f>
        <v>320150</v>
      </c>
      <c r="D19" s="118">
        <f>D20+D21+D22+D23</f>
        <v>320150</v>
      </c>
      <c r="E19" s="118">
        <f>E20+E21</f>
        <v>0</v>
      </c>
      <c r="F19" s="118">
        <f>F20+F21</f>
        <v>310513</v>
      </c>
      <c r="G19" s="123">
        <f>G20+G21</f>
        <v>0</v>
      </c>
    </row>
    <row r="20" spans="1:7" ht="60" customHeight="1">
      <c r="A20" s="78"/>
      <c r="B20" s="77" t="s">
        <v>85</v>
      </c>
      <c r="C20" s="86">
        <v>310513</v>
      </c>
      <c r="D20" s="84">
        <v>310513</v>
      </c>
      <c r="E20" s="84"/>
      <c r="F20" s="84">
        <v>310513</v>
      </c>
      <c r="G20" s="85"/>
    </row>
    <row r="21" spans="1:7" ht="57.75" customHeight="1">
      <c r="A21" s="78"/>
      <c r="B21" s="77" t="s">
        <v>86</v>
      </c>
      <c r="C21" s="86">
        <f t="shared" si="0"/>
        <v>137</v>
      </c>
      <c r="D21" s="84">
        <v>137</v>
      </c>
      <c r="E21" s="84"/>
      <c r="F21" s="84"/>
      <c r="G21" s="85"/>
    </row>
    <row r="22" spans="1:7" ht="25.5" customHeight="1">
      <c r="A22" s="78"/>
      <c r="B22" s="77" t="s">
        <v>87</v>
      </c>
      <c r="C22" s="86">
        <f t="shared" si="0"/>
        <v>2000</v>
      </c>
      <c r="D22" s="84">
        <v>2000</v>
      </c>
      <c r="E22" s="84"/>
      <c r="F22" s="84"/>
      <c r="G22" s="85"/>
    </row>
    <row r="23" spans="1:7" ht="24.75" customHeight="1">
      <c r="A23" s="78"/>
      <c r="B23" s="77" t="s">
        <v>88</v>
      </c>
      <c r="C23" s="86">
        <f t="shared" si="0"/>
        <v>7500</v>
      </c>
      <c r="D23" s="86">
        <v>7500</v>
      </c>
      <c r="E23" s="86"/>
      <c r="F23" s="86"/>
      <c r="G23" s="85"/>
    </row>
    <row r="24" spans="1:7" ht="41.25" customHeight="1">
      <c r="A24" s="104">
        <v>751</v>
      </c>
      <c r="B24" s="83" t="s">
        <v>89</v>
      </c>
      <c r="C24" s="117">
        <f>C25</f>
        <v>6799</v>
      </c>
      <c r="D24" s="87">
        <v>6799</v>
      </c>
      <c r="E24" s="87">
        <f>E25</f>
        <v>0</v>
      </c>
      <c r="F24" s="87">
        <f>F25</f>
        <v>6799</v>
      </c>
      <c r="G24" s="88">
        <f>G25</f>
        <v>0</v>
      </c>
    </row>
    <row r="25" spans="1:7" s="8" customFormat="1" ht="60" customHeight="1">
      <c r="A25" s="78"/>
      <c r="B25" s="77" t="s">
        <v>90</v>
      </c>
      <c r="C25" s="86">
        <v>6799</v>
      </c>
      <c r="D25" s="89">
        <v>6799</v>
      </c>
      <c r="E25" s="89"/>
      <c r="F25" s="89">
        <v>6799</v>
      </c>
      <c r="G25" s="90"/>
    </row>
    <row r="26" spans="1:7" ht="32.25" customHeight="1">
      <c r="A26" s="104">
        <v>754</v>
      </c>
      <c r="B26" s="83" t="s">
        <v>68</v>
      </c>
      <c r="C26" s="117">
        <f>C27+C28</f>
        <v>151400</v>
      </c>
      <c r="D26" s="87">
        <f>D27+D28</f>
        <v>151400</v>
      </c>
      <c r="E26" s="87">
        <f>E27+E28</f>
        <v>0</v>
      </c>
      <c r="F26" s="87">
        <f>F27+F28</f>
        <v>1400</v>
      </c>
      <c r="G26" s="88">
        <f>G27+G28</f>
        <v>0</v>
      </c>
    </row>
    <row r="27" spans="1:7" ht="64.5" customHeight="1">
      <c r="A27" s="78"/>
      <c r="B27" s="77" t="s">
        <v>91</v>
      </c>
      <c r="C27" s="86">
        <v>1400</v>
      </c>
      <c r="D27" s="89">
        <v>1400</v>
      </c>
      <c r="E27" s="89"/>
      <c r="F27" s="89">
        <v>1400</v>
      </c>
      <c r="G27" s="90"/>
    </row>
    <row r="28" spans="1:7" ht="44.25" customHeight="1" thickBot="1">
      <c r="A28" s="79"/>
      <c r="B28" s="80" t="s">
        <v>92</v>
      </c>
      <c r="C28" s="91">
        <f t="shared" si="0"/>
        <v>150000</v>
      </c>
      <c r="D28" s="91">
        <v>150000</v>
      </c>
      <c r="E28" s="91"/>
      <c r="F28" s="91"/>
      <c r="G28" s="92"/>
    </row>
    <row r="29" spans="1:7" ht="60">
      <c r="A29" s="81">
        <v>756</v>
      </c>
      <c r="B29" s="93" t="s">
        <v>93</v>
      </c>
      <c r="C29" s="108">
        <f>D29+E29+F29+G29</f>
        <v>47880568</v>
      </c>
      <c r="D29" s="94">
        <f>D30+D31+D32+D33+D34+D35+D36+D37+D38+D39+D40+D41+D42+D43+D44+D45+D46+D47+D48</f>
        <v>47880568</v>
      </c>
      <c r="E29" s="94">
        <f>E30+E31+E32+E33+E34+E35+E36+E37+E38+E39+E40+E41+E42+E43+E44+E45+E46+E47+E48</f>
        <v>0</v>
      </c>
      <c r="F29" s="94">
        <f>F30+F31+F32+F33+F34+F35+F36+F37+F38+F39+F40+F41+F42+F43+F44+F45+F46+F47+F48</f>
        <v>0</v>
      </c>
      <c r="G29" s="95">
        <f>G30+G31+G32+G33+G34+G35+G36+G37+G38+G39+G40+G41+G42+G43+G44+G45+G46+G47+G48</f>
        <v>0</v>
      </c>
    </row>
    <row r="30" spans="1:7" ht="43.5" customHeight="1">
      <c r="A30" s="78"/>
      <c r="B30" s="96" t="s">
        <v>94</v>
      </c>
      <c r="C30" s="86">
        <f t="shared" si="0"/>
        <v>250000</v>
      </c>
      <c r="D30" s="89">
        <v>250000</v>
      </c>
      <c r="E30" s="89"/>
      <c r="F30" s="89"/>
      <c r="G30" s="90"/>
    </row>
    <row r="31" spans="1:7" ht="19.5" customHeight="1">
      <c r="A31" s="78"/>
      <c r="B31" s="77" t="s">
        <v>95</v>
      </c>
      <c r="C31" s="86">
        <f t="shared" si="0"/>
        <v>10000000</v>
      </c>
      <c r="D31" s="89">
        <v>10000000</v>
      </c>
      <c r="E31" s="89"/>
      <c r="F31" s="89"/>
      <c r="G31" s="90"/>
    </row>
    <row r="32" spans="1:7" ht="18" customHeight="1">
      <c r="A32" s="78"/>
      <c r="B32" s="77" t="s">
        <v>96</v>
      </c>
      <c r="C32" s="86">
        <f t="shared" si="0"/>
        <v>12</v>
      </c>
      <c r="D32" s="89">
        <v>12</v>
      </c>
      <c r="E32" s="89"/>
      <c r="F32" s="89"/>
      <c r="G32" s="90"/>
    </row>
    <row r="33" spans="1:7" ht="17.25" customHeight="1">
      <c r="A33" s="78"/>
      <c r="B33" s="77" t="s">
        <v>97</v>
      </c>
      <c r="C33" s="86">
        <f t="shared" si="0"/>
        <v>1012</v>
      </c>
      <c r="D33" s="89">
        <v>1012</v>
      </c>
      <c r="E33" s="89"/>
      <c r="F33" s="89"/>
      <c r="G33" s="90"/>
    </row>
    <row r="34" spans="1:7" ht="18.75" customHeight="1">
      <c r="A34" s="78"/>
      <c r="B34" s="77" t="s">
        <v>98</v>
      </c>
      <c r="C34" s="86">
        <f t="shared" si="0"/>
        <v>120000</v>
      </c>
      <c r="D34" s="89">
        <v>120000</v>
      </c>
      <c r="E34" s="89"/>
      <c r="F34" s="89"/>
      <c r="G34" s="90"/>
    </row>
    <row r="35" spans="1:7" ht="18" customHeight="1">
      <c r="A35" s="78"/>
      <c r="B35" s="77" t="s">
        <v>99</v>
      </c>
      <c r="C35" s="86">
        <f t="shared" si="0"/>
        <v>100000</v>
      </c>
      <c r="D35" s="89">
        <v>100000</v>
      </c>
      <c r="E35" s="89"/>
      <c r="F35" s="89"/>
      <c r="G35" s="90"/>
    </row>
    <row r="36" spans="1:7" ht="18" customHeight="1">
      <c r="A36" s="78"/>
      <c r="B36" s="77" t="s">
        <v>95</v>
      </c>
      <c r="C36" s="86">
        <f t="shared" si="0"/>
        <v>3600000</v>
      </c>
      <c r="D36" s="89">
        <v>3600000</v>
      </c>
      <c r="E36" s="89"/>
      <c r="F36" s="89"/>
      <c r="G36" s="90"/>
    </row>
    <row r="37" spans="1:7" ht="21" customHeight="1">
      <c r="A37" s="78"/>
      <c r="B37" s="77" t="s">
        <v>96</v>
      </c>
      <c r="C37" s="86">
        <f t="shared" si="0"/>
        <v>5000</v>
      </c>
      <c r="D37" s="89">
        <v>5000</v>
      </c>
      <c r="E37" s="89"/>
      <c r="F37" s="89"/>
      <c r="G37" s="90"/>
    </row>
    <row r="38" spans="1:7" ht="17.25" customHeight="1">
      <c r="A38" s="78"/>
      <c r="B38" s="77" t="s">
        <v>97</v>
      </c>
      <c r="C38" s="86">
        <f t="shared" si="0"/>
        <v>15</v>
      </c>
      <c r="D38" s="89">
        <v>15</v>
      </c>
      <c r="E38" s="89"/>
      <c r="F38" s="89"/>
      <c r="G38" s="90"/>
    </row>
    <row r="39" spans="1:7" ht="18" customHeight="1">
      <c r="A39" s="78"/>
      <c r="B39" s="77" t="s">
        <v>98</v>
      </c>
      <c r="C39" s="86">
        <f t="shared" si="0"/>
        <v>300000</v>
      </c>
      <c r="D39" s="89">
        <v>300000</v>
      </c>
      <c r="E39" s="89"/>
      <c r="F39" s="89"/>
      <c r="G39" s="90"/>
    </row>
    <row r="40" spans="1:7" ht="21.75" customHeight="1">
      <c r="A40" s="78"/>
      <c r="B40" s="77" t="s">
        <v>100</v>
      </c>
      <c r="C40" s="86">
        <f t="shared" si="0"/>
        <v>300000</v>
      </c>
      <c r="D40" s="89">
        <v>300000</v>
      </c>
      <c r="E40" s="89"/>
      <c r="F40" s="89"/>
      <c r="G40" s="90"/>
    </row>
    <row r="41" spans="1:7" ht="20.25" customHeight="1">
      <c r="A41" s="78"/>
      <c r="B41" s="77" t="s">
        <v>101</v>
      </c>
      <c r="C41" s="86">
        <f t="shared" si="0"/>
        <v>1200000</v>
      </c>
      <c r="D41" s="89">
        <v>1200000</v>
      </c>
      <c r="E41" s="89"/>
      <c r="F41" s="89"/>
      <c r="G41" s="90"/>
    </row>
    <row r="42" spans="1:7" ht="17.25" customHeight="1">
      <c r="A42" s="78"/>
      <c r="B42" s="77" t="s">
        <v>99</v>
      </c>
      <c r="C42" s="86">
        <f t="shared" si="0"/>
        <v>2000000</v>
      </c>
      <c r="D42" s="89">
        <v>2000000</v>
      </c>
      <c r="E42" s="89"/>
      <c r="F42" s="89"/>
      <c r="G42" s="90"/>
    </row>
    <row r="43" spans="1:7" ht="17.25" customHeight="1">
      <c r="A43" s="78"/>
      <c r="B43" s="97" t="s">
        <v>102</v>
      </c>
      <c r="C43" s="86">
        <f t="shared" si="0"/>
        <v>8000</v>
      </c>
      <c r="D43" s="89">
        <v>8000</v>
      </c>
      <c r="E43" s="89"/>
      <c r="F43" s="89"/>
      <c r="G43" s="90"/>
    </row>
    <row r="44" spans="1:7" ht="18" customHeight="1">
      <c r="A44" s="98"/>
      <c r="B44" s="99" t="s">
        <v>103</v>
      </c>
      <c r="C44" s="86">
        <f t="shared" si="0"/>
        <v>800000</v>
      </c>
      <c r="D44" s="89">
        <v>800000</v>
      </c>
      <c r="E44" s="89"/>
      <c r="F44" s="89"/>
      <c r="G44" s="90"/>
    </row>
    <row r="45" spans="1:7" ht="30" customHeight="1">
      <c r="A45" s="78"/>
      <c r="B45" s="77" t="s">
        <v>104</v>
      </c>
      <c r="C45" s="86">
        <f t="shared" si="0"/>
        <v>660000</v>
      </c>
      <c r="D45" s="89">
        <v>660000</v>
      </c>
      <c r="E45" s="89"/>
      <c r="F45" s="89"/>
      <c r="G45" s="90"/>
    </row>
    <row r="46" spans="1:7" ht="45.75" customHeight="1">
      <c r="A46" s="78"/>
      <c r="B46" s="77" t="s">
        <v>105</v>
      </c>
      <c r="C46" s="86">
        <f t="shared" si="0"/>
        <v>300000</v>
      </c>
      <c r="D46" s="89">
        <v>300000</v>
      </c>
      <c r="E46" s="89"/>
      <c r="F46" s="89"/>
      <c r="G46" s="90"/>
    </row>
    <row r="47" spans="1:7" ht="33" customHeight="1">
      <c r="A47" s="78"/>
      <c r="B47" s="77" t="s">
        <v>106</v>
      </c>
      <c r="C47" s="86">
        <f t="shared" si="0"/>
        <v>27236529</v>
      </c>
      <c r="D47" s="89">
        <v>27236529</v>
      </c>
      <c r="E47" s="89"/>
      <c r="F47" s="89"/>
      <c r="G47" s="90"/>
    </row>
    <row r="48" spans="1:7" ht="21.75" customHeight="1" thickBot="1">
      <c r="A48" s="79"/>
      <c r="B48" s="80" t="s">
        <v>107</v>
      </c>
      <c r="C48" s="91">
        <f t="shared" si="0"/>
        <v>1000000</v>
      </c>
      <c r="D48" s="91">
        <v>1000000</v>
      </c>
      <c r="E48" s="91"/>
      <c r="F48" s="91"/>
      <c r="G48" s="92"/>
    </row>
    <row r="49" spans="1:7" ht="42.75" customHeight="1">
      <c r="A49" s="81">
        <v>758</v>
      </c>
      <c r="B49" s="93" t="s">
        <v>108</v>
      </c>
      <c r="C49" s="108">
        <f>C50+C51+C52</f>
        <v>22999229</v>
      </c>
      <c r="D49" s="100">
        <f>D50+D51+D52</f>
        <v>22999229</v>
      </c>
      <c r="E49" s="100"/>
      <c r="F49" s="100"/>
      <c r="G49" s="101"/>
    </row>
    <row r="50" spans="1:7" ht="20.25" customHeight="1">
      <c r="A50" s="78"/>
      <c r="B50" s="96" t="s">
        <v>109</v>
      </c>
      <c r="C50" s="86">
        <f>D50+E50+F50+G50</f>
        <v>21231660</v>
      </c>
      <c r="D50" s="89">
        <v>21231660</v>
      </c>
      <c r="E50" s="89"/>
      <c r="F50" s="89"/>
      <c r="G50" s="90"/>
    </row>
    <row r="51" spans="1:7" ht="19.5" customHeight="1">
      <c r="A51" s="78"/>
      <c r="B51" s="96" t="s">
        <v>109</v>
      </c>
      <c r="C51" s="86">
        <f>D51+E51+F51+G51</f>
        <v>1201030</v>
      </c>
      <c r="D51" s="89">
        <v>1201030</v>
      </c>
      <c r="E51" s="89"/>
      <c r="F51" s="89"/>
      <c r="G51" s="90"/>
    </row>
    <row r="52" spans="1:7" ht="21" customHeight="1">
      <c r="A52" s="78"/>
      <c r="B52" s="77" t="s">
        <v>109</v>
      </c>
      <c r="C52" s="86">
        <f>D52+E52+F52+G52</f>
        <v>566539</v>
      </c>
      <c r="D52" s="89">
        <v>566539</v>
      </c>
      <c r="E52" s="89"/>
      <c r="F52" s="89"/>
      <c r="G52" s="90"/>
    </row>
    <row r="53" spans="1:7" ht="23.25" customHeight="1">
      <c r="A53" s="102">
        <v>801</v>
      </c>
      <c r="B53" s="103" t="s">
        <v>66</v>
      </c>
      <c r="C53" s="117">
        <f>C54+C55+G53</f>
        <v>4115380</v>
      </c>
      <c r="D53" s="87">
        <f>D54+D55+D56</f>
        <v>4115380</v>
      </c>
      <c r="E53" s="87">
        <f>E54+E55</f>
        <v>0</v>
      </c>
      <c r="F53" s="87">
        <f>F54+F55</f>
        <v>265000</v>
      </c>
      <c r="G53" s="88">
        <v>936020</v>
      </c>
    </row>
    <row r="54" spans="1:7" ht="19.5" customHeight="1">
      <c r="A54" s="78"/>
      <c r="B54" s="77" t="s">
        <v>83</v>
      </c>
      <c r="C54" s="86">
        <f t="shared" si="0"/>
        <v>2914360</v>
      </c>
      <c r="D54" s="89">
        <v>2914360</v>
      </c>
      <c r="E54" s="89"/>
      <c r="F54" s="89"/>
      <c r="G54" s="90"/>
    </row>
    <row r="55" spans="1:7" ht="54" customHeight="1">
      <c r="A55" s="78"/>
      <c r="B55" s="172" t="s">
        <v>110</v>
      </c>
      <c r="C55" s="86">
        <v>265000</v>
      </c>
      <c r="D55" s="89">
        <v>265000</v>
      </c>
      <c r="E55" s="89"/>
      <c r="F55" s="89">
        <v>265000</v>
      </c>
      <c r="G55" s="90"/>
    </row>
    <row r="56" spans="1:7" ht="81.75" customHeight="1">
      <c r="A56" s="174"/>
      <c r="B56" s="49" t="s">
        <v>139</v>
      </c>
      <c r="C56" s="86">
        <v>936020</v>
      </c>
      <c r="D56" s="89">
        <v>936020</v>
      </c>
      <c r="E56" s="89"/>
      <c r="F56" s="89"/>
      <c r="G56" s="90">
        <v>936020</v>
      </c>
    </row>
    <row r="57" spans="1:7" ht="27" customHeight="1">
      <c r="A57" s="173">
        <v>851</v>
      </c>
      <c r="B57" s="47" t="s">
        <v>65</v>
      </c>
      <c r="C57" s="117">
        <f>C58</f>
        <v>1000</v>
      </c>
      <c r="D57" s="87">
        <v>1000</v>
      </c>
      <c r="E57" s="87"/>
      <c r="F57" s="87">
        <v>1000</v>
      </c>
      <c r="G57" s="90"/>
    </row>
    <row r="58" spans="1:7" ht="70.5" customHeight="1" thickBot="1">
      <c r="A58" s="173"/>
      <c r="B58" s="177" t="s">
        <v>90</v>
      </c>
      <c r="C58" s="178">
        <v>1000</v>
      </c>
      <c r="D58" s="178">
        <v>1000</v>
      </c>
      <c r="E58" s="117"/>
      <c r="F58" s="178">
        <v>1000</v>
      </c>
      <c r="G58" s="85"/>
    </row>
    <row r="59" spans="1:7" ht="18" customHeight="1">
      <c r="A59" s="81">
        <v>852</v>
      </c>
      <c r="B59" s="93" t="s">
        <v>62</v>
      </c>
      <c r="C59" s="94">
        <f>C60+C61+C62+C63+C64+C65+C66+C67+C68+C69</f>
        <v>11238500</v>
      </c>
      <c r="D59" s="94">
        <f>D60+D61+D62+D63+D64+D65+D66+D67+D68+D69</f>
        <v>11238500</v>
      </c>
      <c r="E59" s="94">
        <f>E60+E61+E63+E64+E66+E67+E68</f>
        <v>0</v>
      </c>
      <c r="F59" s="94">
        <f>F61+F63+F64+F65+F66+F67+F69</f>
        <v>11028800</v>
      </c>
      <c r="G59" s="95">
        <f>G60+G61+G63+G64+G66+G67+G68</f>
        <v>0</v>
      </c>
    </row>
    <row r="60" spans="1:7" ht="21" customHeight="1">
      <c r="A60" s="98"/>
      <c r="B60" s="105" t="s">
        <v>111</v>
      </c>
      <c r="C60" s="86">
        <f t="shared" si="0"/>
        <v>44700</v>
      </c>
      <c r="D60" s="89">
        <v>44700</v>
      </c>
      <c r="E60" s="89"/>
      <c r="F60" s="89"/>
      <c r="G60" s="90"/>
    </row>
    <row r="61" spans="1:7" ht="63.75">
      <c r="A61" s="181"/>
      <c r="B61" s="77" t="s">
        <v>112</v>
      </c>
      <c r="C61" s="89">
        <v>9115000</v>
      </c>
      <c r="D61" s="89">
        <v>9115000</v>
      </c>
      <c r="E61" s="89"/>
      <c r="F61" s="89">
        <v>9115000</v>
      </c>
      <c r="G61" s="89"/>
    </row>
    <row r="62" spans="1:7" ht="55.5" customHeight="1">
      <c r="A62" s="181"/>
      <c r="B62" s="77" t="s">
        <v>86</v>
      </c>
      <c r="C62" s="89">
        <v>100000</v>
      </c>
      <c r="D62" s="89">
        <v>100000</v>
      </c>
      <c r="E62" s="89"/>
      <c r="F62" s="89"/>
      <c r="G62" s="90"/>
    </row>
    <row r="63" spans="1:7" ht="63.75">
      <c r="A63" s="181"/>
      <c r="B63" s="77" t="s">
        <v>112</v>
      </c>
      <c r="C63" s="89">
        <v>16000</v>
      </c>
      <c r="D63" s="89">
        <v>16000</v>
      </c>
      <c r="E63" s="89"/>
      <c r="F63" s="89">
        <v>16000</v>
      </c>
      <c r="G63" s="90"/>
    </row>
    <row r="64" spans="1:7" ht="41.25" customHeight="1">
      <c r="A64" s="181"/>
      <c r="B64" s="106" t="s">
        <v>113</v>
      </c>
      <c r="C64" s="89">
        <v>101800</v>
      </c>
      <c r="D64" s="89">
        <v>101800</v>
      </c>
      <c r="E64" s="89"/>
      <c r="F64" s="89">
        <v>101800</v>
      </c>
      <c r="G64" s="90"/>
    </row>
    <row r="65" spans="1:7" ht="41.25" customHeight="1">
      <c r="A65" s="181"/>
      <c r="B65" s="106" t="s">
        <v>113</v>
      </c>
      <c r="C65" s="89">
        <v>200000</v>
      </c>
      <c r="D65" s="89">
        <v>200000</v>
      </c>
      <c r="E65" s="89"/>
      <c r="F65" s="89">
        <v>200000</v>
      </c>
      <c r="G65" s="90"/>
    </row>
    <row r="66" spans="1:7" ht="38.25">
      <c r="A66" s="181"/>
      <c r="B66" s="77" t="s">
        <v>113</v>
      </c>
      <c r="C66" s="89">
        <v>1016000</v>
      </c>
      <c r="D66" s="89">
        <v>1016000</v>
      </c>
      <c r="E66" s="89"/>
      <c r="F66" s="89">
        <v>1016000</v>
      </c>
      <c r="G66" s="90"/>
    </row>
    <row r="67" spans="1:7" ht="43.5" customHeight="1">
      <c r="A67" s="181"/>
      <c r="B67" s="77" t="s">
        <v>113</v>
      </c>
      <c r="C67" s="89">
        <v>466000</v>
      </c>
      <c r="D67" s="89">
        <v>466000</v>
      </c>
      <c r="E67" s="89"/>
      <c r="F67" s="89">
        <v>466000</v>
      </c>
      <c r="G67" s="90"/>
    </row>
    <row r="68" spans="1:7" ht="16.5" customHeight="1">
      <c r="A68" s="181"/>
      <c r="B68" s="77" t="s">
        <v>83</v>
      </c>
      <c r="C68" s="89">
        <f t="shared" si="0"/>
        <v>65000</v>
      </c>
      <c r="D68" s="89">
        <v>65000</v>
      </c>
      <c r="E68" s="89"/>
      <c r="F68" s="89"/>
      <c r="G68" s="90"/>
    </row>
    <row r="69" spans="1:7" ht="47.25" customHeight="1">
      <c r="A69" s="181"/>
      <c r="B69" s="77" t="s">
        <v>113</v>
      </c>
      <c r="C69" s="89">
        <v>114000</v>
      </c>
      <c r="D69" s="89">
        <v>114000</v>
      </c>
      <c r="E69" s="89"/>
      <c r="F69" s="89">
        <v>114000</v>
      </c>
      <c r="G69" s="90"/>
    </row>
    <row r="70" spans="1:7" ht="24">
      <c r="A70" s="104">
        <v>900</v>
      </c>
      <c r="B70" s="83" t="s">
        <v>114</v>
      </c>
      <c r="C70" s="117">
        <f t="shared" si="0"/>
        <v>212000</v>
      </c>
      <c r="D70" s="87">
        <f>D71+D72</f>
        <v>212000</v>
      </c>
      <c r="E70" s="87">
        <f>E71</f>
        <v>0</v>
      </c>
      <c r="F70" s="87">
        <f>F71</f>
        <v>0</v>
      </c>
      <c r="G70" s="88">
        <f>G71</f>
        <v>0</v>
      </c>
    </row>
    <row r="71" spans="1:7" ht="15" customHeight="1">
      <c r="A71" s="107"/>
      <c r="B71" s="179" t="s">
        <v>88</v>
      </c>
      <c r="C71" s="86">
        <f t="shared" si="0"/>
        <v>112000</v>
      </c>
      <c r="D71" s="86">
        <v>112000</v>
      </c>
      <c r="E71" s="86"/>
      <c r="F71" s="86"/>
      <c r="G71" s="85"/>
    </row>
    <row r="72" spans="1:7" ht="16.5" customHeight="1" thickBot="1">
      <c r="A72" s="79"/>
      <c r="B72" s="80" t="s">
        <v>88</v>
      </c>
      <c r="C72" s="91">
        <f t="shared" si="0"/>
        <v>100000</v>
      </c>
      <c r="D72" s="91">
        <v>100000</v>
      </c>
      <c r="E72" s="91"/>
      <c r="F72" s="91"/>
      <c r="G72" s="92"/>
    </row>
    <row r="73" spans="1:7" ht="29.25" customHeight="1">
      <c r="A73" s="81">
        <v>921</v>
      </c>
      <c r="B73" s="93" t="s">
        <v>60</v>
      </c>
      <c r="C73" s="95">
        <v>1878618.11</v>
      </c>
      <c r="D73" s="95"/>
      <c r="E73" s="95">
        <v>1878618.11</v>
      </c>
      <c r="F73" s="94">
        <f>F74</f>
        <v>0</v>
      </c>
      <c r="G73" s="95">
        <f>G74</f>
        <v>1878618.11</v>
      </c>
    </row>
    <row r="74" spans="1:7" ht="94.5" customHeight="1">
      <c r="A74" s="78"/>
      <c r="B74" s="49" t="s">
        <v>139</v>
      </c>
      <c r="C74" s="90">
        <v>1878618.11</v>
      </c>
      <c r="D74" s="90">
        <v>1878618.11</v>
      </c>
      <c r="E74" s="89"/>
      <c r="F74" s="89"/>
      <c r="G74" s="90">
        <v>1878618.11</v>
      </c>
    </row>
    <row r="75" spans="1:7" ht="15">
      <c r="A75" s="133">
        <v>926</v>
      </c>
      <c r="B75" s="109" t="s">
        <v>59</v>
      </c>
      <c r="C75" s="110">
        <f t="shared" si="0"/>
        <v>320000</v>
      </c>
      <c r="D75" s="111">
        <f>D76</f>
        <v>320000</v>
      </c>
      <c r="E75" s="111">
        <f>E76</f>
        <v>0</v>
      </c>
      <c r="F75" s="111">
        <f>F76</f>
        <v>0</v>
      </c>
      <c r="G75" s="112">
        <f>G76</f>
        <v>0</v>
      </c>
    </row>
    <row r="76" spans="1:7" ht="15" customHeight="1">
      <c r="A76" s="78"/>
      <c r="B76" s="77" t="s">
        <v>83</v>
      </c>
      <c r="C76" s="86">
        <f t="shared" si="0"/>
        <v>320000</v>
      </c>
      <c r="D76" s="89">
        <v>320000</v>
      </c>
      <c r="E76" s="89"/>
      <c r="F76" s="89"/>
      <c r="G76" s="90"/>
    </row>
    <row r="77" spans="1:7" ht="27" customHeight="1" thickBot="1">
      <c r="A77" s="229" t="s">
        <v>11</v>
      </c>
      <c r="B77" s="230"/>
      <c r="C77" s="113">
        <f>C75+C73+C70+C59+C57+C53+C49+C29+C26+C24+C19+C17+C11+C9</f>
        <v>116939221.11</v>
      </c>
      <c r="D77" s="113">
        <f>D75+D73+D70+D59+D57+D53+D49+D29+D26+D24+D19+D17+D11</f>
        <v>101510603</v>
      </c>
      <c r="E77" s="113">
        <f>E73+E9+E11</f>
        <v>15428618.109999999</v>
      </c>
      <c r="F77" s="113">
        <f>F59+F57+F53+F26+F24+F19</f>
        <v>11613512</v>
      </c>
      <c r="G77" s="114">
        <f>G73+G53</f>
        <v>2814638.1100000003</v>
      </c>
    </row>
    <row r="78" spans="1:7">
      <c r="A78" s="3"/>
      <c r="B78" s="22"/>
      <c r="C78" s="124"/>
      <c r="D78" s="124"/>
      <c r="E78" s="124"/>
      <c r="F78" s="124"/>
      <c r="G78" s="124" t="s">
        <v>140</v>
      </c>
    </row>
    <row r="79" spans="1:7">
      <c r="A79" s="22" t="s">
        <v>6</v>
      </c>
      <c r="B79" s="22"/>
      <c r="C79" s="125"/>
      <c r="D79" s="125"/>
      <c r="E79" s="125"/>
      <c r="F79" s="125"/>
      <c r="G79" s="125"/>
    </row>
    <row r="80" spans="1:7">
      <c r="A80" s="3"/>
      <c r="B80" s="22"/>
      <c r="C80" s="125"/>
      <c r="D80" s="125"/>
      <c r="E80" s="125"/>
      <c r="F80" s="125"/>
      <c r="G80" s="125"/>
    </row>
    <row r="81" spans="3:7">
      <c r="C81" s="126"/>
      <c r="D81" s="126"/>
      <c r="E81" s="126"/>
      <c r="F81" s="126"/>
      <c r="G81" s="126"/>
    </row>
    <row r="82" spans="3:7">
      <c r="C82" s="126"/>
      <c r="D82" s="126"/>
      <c r="E82" s="126"/>
      <c r="F82" s="126"/>
      <c r="G82" s="126"/>
    </row>
    <row r="83" spans="3:7">
      <c r="C83" s="126"/>
      <c r="D83" s="126"/>
      <c r="E83" s="126"/>
      <c r="F83" s="126"/>
      <c r="G83" s="126"/>
    </row>
    <row r="84" spans="3:7">
      <c r="C84" s="126"/>
      <c r="D84" s="126"/>
      <c r="E84" s="126"/>
      <c r="F84" s="126"/>
      <c r="G84" s="126"/>
    </row>
    <row r="85" spans="3:7">
      <c r="C85" s="126"/>
      <c r="D85" s="126"/>
      <c r="E85" s="126"/>
      <c r="F85" s="126"/>
      <c r="G85" s="126"/>
    </row>
    <row r="86" spans="3:7">
      <c r="C86" s="126"/>
      <c r="D86" s="126"/>
      <c r="E86" s="126"/>
      <c r="F86" s="126"/>
      <c r="G86" s="126"/>
    </row>
    <row r="87" spans="3:7">
      <c r="C87" s="126"/>
      <c r="D87" s="126"/>
      <c r="E87" s="126"/>
      <c r="F87" s="126"/>
      <c r="G87" s="126"/>
    </row>
    <row r="88" spans="3:7">
      <c r="C88" s="126"/>
      <c r="D88" s="126"/>
      <c r="E88" s="126"/>
      <c r="F88" s="126"/>
      <c r="G88" s="126"/>
    </row>
    <row r="89" spans="3:7">
      <c r="C89" s="126"/>
      <c r="D89" s="126"/>
      <c r="E89" s="126"/>
      <c r="F89" s="126"/>
      <c r="G89" s="126"/>
    </row>
    <row r="90" spans="3:7">
      <c r="C90" s="126"/>
      <c r="D90" s="126"/>
      <c r="E90" s="126"/>
      <c r="F90" s="126"/>
      <c r="G90" s="126"/>
    </row>
    <row r="91" spans="3:7">
      <c r="C91" s="126"/>
      <c r="D91" s="126"/>
      <c r="E91" s="126"/>
      <c r="F91" s="126"/>
      <c r="G91" s="126"/>
    </row>
    <row r="92" spans="3:7">
      <c r="C92" s="126"/>
      <c r="D92" s="126"/>
      <c r="E92" s="126"/>
      <c r="F92" s="126"/>
      <c r="G92" s="126"/>
    </row>
    <row r="93" spans="3:7">
      <c r="C93" s="126"/>
      <c r="D93" s="126"/>
      <c r="E93" s="126"/>
      <c r="F93" s="126"/>
      <c r="G93" s="126"/>
    </row>
    <row r="94" spans="3:7">
      <c r="C94" s="126"/>
      <c r="D94" s="126"/>
      <c r="E94" s="126"/>
      <c r="F94" s="126"/>
      <c r="G94" s="126"/>
    </row>
  </sheetData>
  <mergeCells count="9">
    <mergeCell ref="E1:G1"/>
    <mergeCell ref="A77:B77"/>
    <mergeCell ref="C4:G4"/>
    <mergeCell ref="A4:A5"/>
    <mergeCell ref="B4:B5"/>
    <mergeCell ref="C5:C7"/>
    <mergeCell ref="D5:E5"/>
    <mergeCell ref="F5:F6"/>
    <mergeCell ref="G5:G6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/>
  <rowBreaks count="1" manualBreakCount="1">
    <brk id="7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27</vt:i4>
      </vt:variant>
      <vt:variant>
        <vt:lpstr>Zakresy nazwane</vt:lpstr>
      </vt:variant>
      <vt:variant>
        <vt:i4>1</vt:i4>
      </vt:variant>
    </vt:vector>
  </HeadingPairs>
  <TitlesOfParts>
    <vt:vector size="28" baseType="lpstr">
      <vt:lpstr>zał. 10</vt:lpstr>
      <vt:lpstr>zał. 9</vt:lpstr>
      <vt:lpstr>zał. 8</vt:lpstr>
      <vt:lpstr>zał. 7</vt:lpstr>
      <vt:lpstr>zał. 6</vt:lpstr>
      <vt:lpstr>zał. 5</vt:lpstr>
      <vt:lpstr>zał. 4</vt:lpstr>
      <vt:lpstr>zał. 3</vt:lpstr>
      <vt:lpstr>zał. 1</vt:lpstr>
      <vt:lpstr>Arkusz5</vt:lpstr>
      <vt:lpstr>Arkusz8</vt:lpstr>
      <vt:lpstr>Arkusz9</vt:lpstr>
      <vt:lpstr>Arkusz10</vt:lpstr>
      <vt:lpstr>Arkusz11</vt:lpstr>
      <vt:lpstr>Arkusz12</vt:lpstr>
      <vt:lpstr>Arkusz13</vt:lpstr>
      <vt:lpstr>Arkusz14</vt:lpstr>
      <vt:lpstr>Arkusz15</vt:lpstr>
      <vt:lpstr>Arkusz16</vt:lpstr>
      <vt:lpstr>Arkusz17</vt:lpstr>
      <vt:lpstr>Arkusz18</vt:lpstr>
      <vt:lpstr>Arkusz19</vt:lpstr>
      <vt:lpstr>Arkusz20</vt:lpstr>
      <vt:lpstr>Arkusz21</vt:lpstr>
      <vt:lpstr>Arkusz22</vt:lpstr>
      <vt:lpstr>Arkusz23</vt:lpstr>
      <vt:lpstr>Arkusz24</vt:lpstr>
      <vt:lpstr>'zał. 6'!Obszar_wydruku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 </cp:lastModifiedBy>
  <cp:lastPrinted>2010-11-29T13:41:41Z</cp:lastPrinted>
  <dcterms:created xsi:type="dcterms:W3CDTF">2009-10-15T10:17:39Z</dcterms:created>
  <dcterms:modified xsi:type="dcterms:W3CDTF">2010-12-02T13:48:48Z</dcterms:modified>
</cp:coreProperties>
</file>